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Original" sheetId="1" r:id="rId1"/>
    <sheet name="Tabelle2" sheetId="2" r:id="rId2"/>
    <sheet name="Tabelle3" sheetId="3" r:id="rId3"/>
  </sheets>
  <definedNames>
    <definedName name="_xlnm.Print_Titles" localSheetId="0">'Original'!$A:$F,'Original'!$1:$5</definedName>
  </definedNames>
  <calcPr fullCalcOnLoad="1"/>
</workbook>
</file>

<file path=xl/sharedStrings.xml><?xml version="1.0" encoding="utf-8"?>
<sst xmlns="http://schemas.openxmlformats.org/spreadsheetml/2006/main" count="208" uniqueCount="168">
  <si>
    <t>Breitenbach</t>
  </si>
  <si>
    <t>Hess. Lichtenau</t>
  </si>
  <si>
    <t>Wolfhagen</t>
  </si>
  <si>
    <t>Bimbach</t>
  </si>
  <si>
    <t>Rotenburg</t>
  </si>
  <si>
    <t>Kaufungen</t>
  </si>
  <si>
    <t>Hamburg</t>
  </si>
  <si>
    <t>Gelstertal</t>
  </si>
  <si>
    <t>Steinbach</t>
  </si>
  <si>
    <t>Kassel</t>
  </si>
  <si>
    <t>Rennsteig</t>
  </si>
  <si>
    <t>Motten</t>
  </si>
  <si>
    <t>Eschwege</t>
  </si>
  <si>
    <t>Fulda</t>
  </si>
  <si>
    <t>Hofgeismar</t>
  </si>
  <si>
    <t>Eichenzell</t>
  </si>
  <si>
    <t>Fuldabrück</t>
  </si>
  <si>
    <t>Heiligenrode</t>
  </si>
  <si>
    <t>Hünfeld</t>
  </si>
  <si>
    <t>Breuna</t>
  </si>
  <si>
    <t>Melsungen</t>
  </si>
  <si>
    <t>Mackenzell</t>
  </si>
  <si>
    <t>Heckershausen</t>
  </si>
  <si>
    <t>Bonus NHC</t>
  </si>
  <si>
    <t>Bonus RSC</t>
  </si>
  <si>
    <t>Punkte</t>
  </si>
  <si>
    <t>Starts</t>
  </si>
  <si>
    <t>Männer</t>
  </si>
  <si>
    <t>Herzig</t>
  </si>
  <si>
    <t>Uwe</t>
  </si>
  <si>
    <t>Heller</t>
  </si>
  <si>
    <t>Klaus</t>
  </si>
  <si>
    <t>Merold</t>
  </si>
  <si>
    <t>Michael</t>
  </si>
  <si>
    <t>Lerch</t>
  </si>
  <si>
    <t>Arno</t>
  </si>
  <si>
    <t>Dieter</t>
  </si>
  <si>
    <t>Hast</t>
  </si>
  <si>
    <t>Armin</t>
  </si>
  <si>
    <t>Mahr</t>
  </si>
  <si>
    <t>Hanke</t>
  </si>
  <si>
    <t>Heribert</t>
  </si>
  <si>
    <t>Strobel</t>
  </si>
  <si>
    <t>Manfred</t>
  </si>
  <si>
    <t>Gerland</t>
  </si>
  <si>
    <t>Reiner</t>
  </si>
  <si>
    <t>Seidel</t>
  </si>
  <si>
    <t>Helmut</t>
  </si>
  <si>
    <t>Fiedler</t>
  </si>
  <si>
    <t>Herbert</t>
  </si>
  <si>
    <t>Heyer</t>
  </si>
  <si>
    <t>Matthias</t>
  </si>
  <si>
    <t>Barborseck</t>
  </si>
  <si>
    <t>Ulrich</t>
  </si>
  <si>
    <t>Jargon</t>
  </si>
  <si>
    <t>Thomas</t>
  </si>
  <si>
    <t>Michalke</t>
  </si>
  <si>
    <t>Frauen</t>
  </si>
  <si>
    <t>Sandra</t>
  </si>
  <si>
    <t>Kern</t>
  </si>
  <si>
    <t>Ute</t>
  </si>
  <si>
    <t>Schwarz-Granzow</t>
  </si>
  <si>
    <t>Anja</t>
  </si>
  <si>
    <t>Ilona</t>
  </si>
  <si>
    <t>Wilhelm</t>
  </si>
  <si>
    <t>Heidrun</t>
  </si>
  <si>
    <t>Schülerinnen</t>
  </si>
  <si>
    <t>Anna</t>
  </si>
  <si>
    <t>Luisa</t>
  </si>
  <si>
    <t>Bad Brückenau</t>
  </si>
  <si>
    <t>Fuldatal</t>
  </si>
  <si>
    <t>Wehlheiden</t>
  </si>
  <si>
    <t>Baunatal</t>
  </si>
  <si>
    <t>Körle</t>
  </si>
  <si>
    <t>Petersberg</t>
  </si>
  <si>
    <t>Poppenhausen</t>
  </si>
  <si>
    <t>Weyhers</t>
  </si>
  <si>
    <t>Bad Hersfeld</t>
  </si>
  <si>
    <t>Dammersbach</t>
  </si>
  <si>
    <t>Kusian</t>
  </si>
  <si>
    <t>Reinhold</t>
  </si>
  <si>
    <t>Frankfurt (HM)</t>
  </si>
  <si>
    <t>Trieschmann</t>
  </si>
  <si>
    <t>Zwischenbrugger</t>
  </si>
  <si>
    <t xml:space="preserve">Anton </t>
  </si>
  <si>
    <t>Garsche</t>
  </si>
  <si>
    <t>Claudia</t>
  </si>
  <si>
    <t>Schüler</t>
  </si>
  <si>
    <t>Fabrice</t>
  </si>
  <si>
    <t>Rotenburg (HKZ)</t>
  </si>
  <si>
    <t>Steinhauer</t>
  </si>
  <si>
    <t>Doris</t>
  </si>
  <si>
    <t>Rimkus</t>
  </si>
  <si>
    <t>Max</t>
  </si>
  <si>
    <t>Oberellenbach (KM)</t>
  </si>
  <si>
    <t>Obersuhl</t>
  </si>
  <si>
    <t>Stieglitz</t>
  </si>
  <si>
    <t>Metzger</t>
  </si>
  <si>
    <t>Frank</t>
  </si>
  <si>
    <t>Kühl</t>
  </si>
  <si>
    <t>Hartmut</t>
  </si>
  <si>
    <t>Elke</t>
  </si>
  <si>
    <t>Eisel</t>
  </si>
  <si>
    <t>Schäfer</t>
  </si>
  <si>
    <t>Rainer</t>
  </si>
  <si>
    <t>Wedel</t>
  </si>
  <si>
    <t>Gerhard</t>
  </si>
  <si>
    <t>Neustadt</t>
  </si>
  <si>
    <t>Schönemann</t>
  </si>
  <si>
    <t>Schwarz</t>
  </si>
  <si>
    <t>Torsten</t>
  </si>
  <si>
    <t>Röhn</t>
  </si>
  <si>
    <t>Harald</t>
  </si>
  <si>
    <t>Heiligenrode (Bahn)</t>
  </si>
  <si>
    <t>Emilio</t>
  </si>
  <si>
    <t>Granzow</t>
  </si>
  <si>
    <t>Maximilian</t>
  </si>
  <si>
    <t>Benjamin</t>
  </si>
  <si>
    <t>Vereinspokalwertung 2006</t>
  </si>
  <si>
    <t>Rodgau</t>
  </si>
  <si>
    <t>Herten (DM)</t>
  </si>
  <si>
    <t>Obervorschütz</t>
  </si>
  <si>
    <t>München (DM)</t>
  </si>
  <si>
    <t>Meißner (HM)</t>
  </si>
  <si>
    <t>Fulda (HM)</t>
  </si>
  <si>
    <t>Bebra (Bahn)</t>
  </si>
  <si>
    <t>Heyde</t>
  </si>
  <si>
    <t>Eckert</t>
  </si>
  <si>
    <t>Heike</t>
  </si>
  <si>
    <t>Holzhauer</t>
  </si>
  <si>
    <t>Petra</t>
  </si>
  <si>
    <t>Schott</t>
  </si>
  <si>
    <t>Martin</t>
  </si>
  <si>
    <t>Ahnatal</t>
  </si>
  <si>
    <t>Elias</t>
  </si>
  <si>
    <t>Domonkos</t>
  </si>
  <si>
    <t>Friedhelm</t>
  </si>
  <si>
    <t>Bad Salzuflen</t>
  </si>
  <si>
    <t>Nürnberg</t>
  </si>
  <si>
    <t>Marbach</t>
  </si>
  <si>
    <t>Marburg (HM)</t>
  </si>
  <si>
    <t>Harzquerung</t>
  </si>
  <si>
    <t>Sophia</t>
  </si>
  <si>
    <t>Fraportlauf</t>
  </si>
  <si>
    <t>Mainz</t>
  </si>
  <si>
    <t>Wehrda</t>
  </si>
  <si>
    <t>Sondergeld</t>
  </si>
  <si>
    <t>Borken (NHM)</t>
  </si>
  <si>
    <t>Bebra (KM)</t>
  </si>
  <si>
    <t>Gellershausen</t>
  </si>
  <si>
    <t>Degenhardt</t>
  </si>
  <si>
    <t>Oliver</t>
  </si>
  <si>
    <t>Bösinghoven</t>
  </si>
  <si>
    <t>Berlin</t>
  </si>
  <si>
    <t>Großenbrode</t>
  </si>
  <si>
    <t>Antalya</t>
  </si>
  <si>
    <t>Edersee</t>
  </si>
  <si>
    <t>Witzhelden</t>
  </si>
  <si>
    <t>Hildebrandt</t>
  </si>
  <si>
    <t>Carsten</t>
  </si>
  <si>
    <t>Wartburglauf</t>
  </si>
  <si>
    <t>Warburg</t>
  </si>
  <si>
    <t>Brocken</t>
  </si>
  <si>
    <t>Dorothea</t>
  </si>
  <si>
    <t>Ippinghausen</t>
  </si>
  <si>
    <t>Johannesberg</t>
  </si>
  <si>
    <t>Sondershausen</t>
  </si>
  <si>
    <t>Bad Arolsen</t>
  </si>
</sst>
</file>

<file path=xl/styles.xml><?xml version="1.0" encoding="utf-8"?>
<styleSheet xmlns="http://schemas.openxmlformats.org/spreadsheetml/2006/main">
  <numFmts count="13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dd/mm/"/>
    <numFmt numFmtId="165" formatCode="mmm\ yyyy"/>
    <numFmt numFmtId="166" formatCode="\(0,\)"/>
    <numFmt numFmtId="167" formatCode="\(#,\)"/>
    <numFmt numFmtId="168" formatCode="\(0\)"/>
  </numFmts>
  <fonts count="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textRotation="90"/>
    </xf>
    <xf numFmtId="3" fontId="2" fillId="0" borderId="0" xfId="0" applyNumberFormat="1" applyFont="1" applyAlignment="1">
      <alignment horizontal="center" textRotation="90"/>
    </xf>
    <xf numFmtId="164" fontId="2" fillId="0" borderId="0" xfId="0" applyNumberFormat="1" applyFont="1" applyAlignment="1">
      <alignment horizontal="center" textRotation="90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 textRotation="90"/>
    </xf>
    <xf numFmtId="164" fontId="2" fillId="2" borderId="0" xfId="0" applyNumberFormat="1" applyFont="1" applyFill="1" applyAlignment="1">
      <alignment horizontal="center" textRotation="90"/>
    </xf>
    <xf numFmtId="0" fontId="2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 textRotation="90"/>
    </xf>
    <xf numFmtId="164" fontId="2" fillId="3" borderId="0" xfId="0" applyNumberFormat="1" applyFont="1" applyFill="1" applyAlignment="1">
      <alignment horizontal="center" textRotation="90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textRotation="90"/>
    </xf>
    <xf numFmtId="164" fontId="2" fillId="0" borderId="0" xfId="0" applyNumberFormat="1" applyFont="1" applyFill="1" applyAlignment="1">
      <alignment horizontal="center" textRotation="90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3" borderId="0" xfId="0" applyFont="1" applyFill="1" applyAlignment="1">
      <alignment/>
    </xf>
    <xf numFmtId="0" fontId="3" fillId="2" borderId="0" xfId="0" applyFont="1" applyFill="1" applyAlignment="1">
      <alignment/>
    </xf>
    <xf numFmtId="168" fontId="2" fillId="0" borderId="0" xfId="0" applyNumberFormat="1" applyFont="1" applyAlignment="1">
      <alignment horizontal="center" textRotation="90"/>
    </xf>
    <xf numFmtId="168" fontId="1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66"/>
  <sheetViews>
    <sheetView tabSelected="1" workbookViewId="0" topLeftCell="A1">
      <pane xSplit="6" topLeftCell="G1" activePane="topRight" state="frozen"/>
      <selection pane="topLeft" activeCell="A3" sqref="A3"/>
      <selection pane="topRight" activeCell="A1" sqref="A1"/>
    </sheetView>
  </sheetViews>
  <sheetFormatPr defaultColWidth="11.421875" defaultRowHeight="12.75"/>
  <cols>
    <col min="1" max="1" width="3.8515625" style="7" customWidth="1"/>
    <col min="2" max="2" width="3.8515625" style="28" customWidth="1"/>
    <col min="3" max="3" width="14.57421875" style="7" customWidth="1"/>
    <col min="4" max="4" width="7.421875" style="7" customWidth="1"/>
    <col min="5" max="5" width="5.7109375" style="8" customWidth="1"/>
    <col min="6" max="6" width="5.140625" style="9" customWidth="1"/>
    <col min="7" max="9" width="3.57421875" style="7" customWidth="1"/>
    <col min="10" max="55" width="3.57421875" style="21" customWidth="1"/>
    <col min="56" max="56" width="4.421875" style="21" bestFit="1" customWidth="1"/>
    <col min="57" max="58" width="3.57421875" style="21" bestFit="1" customWidth="1"/>
    <col min="59" max="62" width="3.57421875" style="21" customWidth="1"/>
    <col min="63" max="63" width="3.57421875" style="21" bestFit="1" customWidth="1"/>
    <col min="64" max="64" width="3.57421875" style="21" customWidth="1"/>
    <col min="65" max="65" width="3.57421875" style="21" bestFit="1" customWidth="1"/>
    <col min="66" max="66" width="3.57421875" style="21" customWidth="1"/>
    <col min="67" max="67" width="3.57421875" style="21" bestFit="1" customWidth="1"/>
    <col min="68" max="95" width="3.57421875" style="21" customWidth="1"/>
    <col min="96" max="96" width="3.57421875" style="21" bestFit="1" customWidth="1"/>
    <col min="97" max="97" width="3.57421875" style="21" customWidth="1"/>
    <col min="98" max="99" width="4.421875" style="21" customWidth="1"/>
    <col min="100" max="16384" width="11.421875" style="7" customWidth="1"/>
  </cols>
  <sheetData>
    <row r="1" spans="1:99" s="1" customFormat="1" ht="11.25">
      <c r="A1" s="1" t="s">
        <v>118</v>
      </c>
      <c r="B1" s="27"/>
      <c r="E1" s="2"/>
      <c r="F1" s="3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</row>
    <row r="3" spans="2:99" s="4" customFormat="1" ht="77.25">
      <c r="B3" s="26"/>
      <c r="E3" s="5"/>
      <c r="G3" s="4" t="s">
        <v>0</v>
      </c>
      <c r="H3" s="4" t="s">
        <v>119</v>
      </c>
      <c r="I3" s="4" t="s">
        <v>0</v>
      </c>
      <c r="J3" s="4" t="s">
        <v>133</v>
      </c>
      <c r="K3" s="4" t="s">
        <v>137</v>
      </c>
      <c r="L3" s="4" t="s">
        <v>0</v>
      </c>
      <c r="M3" s="4" t="s">
        <v>138</v>
      </c>
      <c r="N3" s="4" t="s">
        <v>155</v>
      </c>
      <c r="O3" s="4" t="s">
        <v>4</v>
      </c>
      <c r="P3" s="19" t="s">
        <v>120</v>
      </c>
      <c r="Q3" s="19" t="s">
        <v>139</v>
      </c>
      <c r="R3" s="19" t="s">
        <v>6</v>
      </c>
      <c r="S3" s="19" t="s">
        <v>140</v>
      </c>
      <c r="T3" s="19" t="s">
        <v>141</v>
      </c>
      <c r="U3" s="19" t="s">
        <v>9</v>
      </c>
      <c r="V3" s="19" t="s">
        <v>144</v>
      </c>
      <c r="W3" s="19" t="s">
        <v>10</v>
      </c>
      <c r="X3" s="19" t="s">
        <v>124</v>
      </c>
      <c r="Y3" s="19" t="s">
        <v>143</v>
      </c>
      <c r="Z3" s="19" t="s">
        <v>149</v>
      </c>
      <c r="AA3" s="19" t="s">
        <v>145</v>
      </c>
      <c r="AB3" s="19" t="s">
        <v>148</v>
      </c>
      <c r="AC3" s="19" t="s">
        <v>152</v>
      </c>
      <c r="AD3" s="19" t="s">
        <v>147</v>
      </c>
      <c r="AE3" s="19" t="s">
        <v>125</v>
      </c>
      <c r="AF3" s="19" t="s">
        <v>89</v>
      </c>
      <c r="AG3" s="19" t="s">
        <v>153</v>
      </c>
      <c r="AH3" s="19" t="s">
        <v>107</v>
      </c>
      <c r="AI3" s="19" t="s">
        <v>154</v>
      </c>
      <c r="AJ3" s="19" t="s">
        <v>156</v>
      </c>
      <c r="AK3" s="19" t="s">
        <v>157</v>
      </c>
      <c r="AL3" s="19" t="s">
        <v>148</v>
      </c>
      <c r="AM3" s="19" t="s">
        <v>124</v>
      </c>
      <c r="AN3" s="19" t="s">
        <v>77</v>
      </c>
      <c r="AO3" s="19" t="s">
        <v>113</v>
      </c>
      <c r="AP3" s="19" t="s">
        <v>167</v>
      </c>
      <c r="AQ3" s="19" t="s">
        <v>123</v>
      </c>
      <c r="AR3" s="19" t="s">
        <v>113</v>
      </c>
      <c r="AS3" s="19" t="s">
        <v>153</v>
      </c>
      <c r="AT3" s="19" t="s">
        <v>160</v>
      </c>
      <c r="AU3" s="19" t="s">
        <v>113</v>
      </c>
      <c r="AV3" s="19" t="s">
        <v>9</v>
      </c>
      <c r="AW3" s="19" t="s">
        <v>94</v>
      </c>
      <c r="AX3" s="19" t="s">
        <v>94</v>
      </c>
      <c r="AY3" s="19" t="s">
        <v>122</v>
      </c>
      <c r="AZ3" s="19" t="s">
        <v>162</v>
      </c>
      <c r="BA3" s="19" t="s">
        <v>161</v>
      </c>
      <c r="BB3" s="19" t="s">
        <v>77</v>
      </c>
      <c r="BC3" s="19" t="s">
        <v>95</v>
      </c>
      <c r="BD3" s="19" t="s">
        <v>81</v>
      </c>
      <c r="BE3" s="19" t="s">
        <v>133</v>
      </c>
      <c r="BF3" s="19" t="s">
        <v>4</v>
      </c>
      <c r="BG3" s="19" t="s">
        <v>4</v>
      </c>
      <c r="BH3" s="19" t="s">
        <v>164</v>
      </c>
      <c r="BI3" s="19" t="s">
        <v>133</v>
      </c>
      <c r="BJ3" s="19" t="s">
        <v>165</v>
      </c>
      <c r="BK3" s="19" t="s">
        <v>89</v>
      </c>
      <c r="BL3" s="19" t="s">
        <v>166</v>
      </c>
      <c r="BM3" s="19" t="s">
        <v>20</v>
      </c>
      <c r="BN3" s="19" t="s">
        <v>164</v>
      </c>
      <c r="BO3" s="19" t="s">
        <v>5</v>
      </c>
      <c r="BP3" s="16" t="s">
        <v>12</v>
      </c>
      <c r="BQ3" s="16" t="s">
        <v>2</v>
      </c>
      <c r="BR3" s="16" t="s">
        <v>4</v>
      </c>
      <c r="BS3" s="16" t="s">
        <v>5</v>
      </c>
      <c r="BT3" s="16" t="s">
        <v>7</v>
      </c>
      <c r="BU3" s="16" t="s">
        <v>0</v>
      </c>
      <c r="BV3" s="16" t="s">
        <v>22</v>
      </c>
      <c r="BW3" s="16" t="s">
        <v>14</v>
      </c>
      <c r="BX3" s="16" t="s">
        <v>16</v>
      </c>
      <c r="BY3" s="16" t="s">
        <v>20</v>
      </c>
      <c r="BZ3" s="16" t="s">
        <v>19</v>
      </c>
      <c r="CA3" s="16" t="s">
        <v>17</v>
      </c>
      <c r="CB3" s="16" t="s">
        <v>70</v>
      </c>
      <c r="CC3" s="16" t="s">
        <v>71</v>
      </c>
      <c r="CD3" s="16" t="s">
        <v>121</v>
      </c>
      <c r="CE3" s="16" t="s">
        <v>73</v>
      </c>
      <c r="CF3" s="16" t="s">
        <v>1</v>
      </c>
      <c r="CG3" s="16" t="s">
        <v>72</v>
      </c>
      <c r="CH3" s="11" t="s">
        <v>8</v>
      </c>
      <c r="CI3" s="11" t="s">
        <v>11</v>
      </c>
      <c r="CJ3" s="11" t="s">
        <v>3</v>
      </c>
      <c r="CK3" s="11" t="s">
        <v>13</v>
      </c>
      <c r="CL3" s="11" t="s">
        <v>15</v>
      </c>
      <c r="CM3" s="11" t="s">
        <v>18</v>
      </c>
      <c r="CN3" s="11" t="s">
        <v>21</v>
      </c>
      <c r="CO3" s="11" t="s">
        <v>69</v>
      </c>
      <c r="CP3" s="11" t="s">
        <v>78</v>
      </c>
      <c r="CQ3" s="11" t="s">
        <v>74</v>
      </c>
      <c r="CR3" s="11" t="s">
        <v>75</v>
      </c>
      <c r="CS3" s="11" t="s">
        <v>76</v>
      </c>
      <c r="CT3" s="16" t="s">
        <v>23</v>
      </c>
      <c r="CU3" s="11" t="s">
        <v>24</v>
      </c>
    </row>
    <row r="4" spans="2:99" s="6" customFormat="1" ht="27.75">
      <c r="B4" s="26"/>
      <c r="G4" s="6">
        <v>38732</v>
      </c>
      <c r="H4" s="6">
        <v>38745</v>
      </c>
      <c r="I4" s="6">
        <v>38760</v>
      </c>
      <c r="J4" s="6">
        <v>38760</v>
      </c>
      <c r="K4" s="6">
        <v>38776</v>
      </c>
      <c r="L4" s="6">
        <v>38787</v>
      </c>
      <c r="M4" s="6">
        <v>38794</v>
      </c>
      <c r="N4" s="6">
        <v>38795</v>
      </c>
      <c r="O4" s="6">
        <v>38801</v>
      </c>
      <c r="P4" s="20">
        <v>38802</v>
      </c>
      <c r="Q4" s="20">
        <v>38815</v>
      </c>
      <c r="R4" s="20">
        <v>38830</v>
      </c>
      <c r="S4" s="20">
        <v>38836</v>
      </c>
      <c r="T4" s="20">
        <v>38836</v>
      </c>
      <c r="U4" s="20">
        <v>38844</v>
      </c>
      <c r="V4" s="20">
        <v>38851</v>
      </c>
      <c r="W4" s="20">
        <v>38857</v>
      </c>
      <c r="X4" s="20">
        <v>38864</v>
      </c>
      <c r="Y4" s="20">
        <v>38876</v>
      </c>
      <c r="Z4" s="20">
        <v>38885</v>
      </c>
      <c r="AA4" s="20">
        <v>38900</v>
      </c>
      <c r="AB4" s="20">
        <v>38903</v>
      </c>
      <c r="AC4" s="20">
        <v>38906</v>
      </c>
      <c r="AD4" s="20">
        <v>38909</v>
      </c>
      <c r="AE4" s="20">
        <v>38917</v>
      </c>
      <c r="AF4" s="20">
        <v>38921</v>
      </c>
      <c r="AG4" s="20">
        <v>38934</v>
      </c>
      <c r="AH4" s="20">
        <v>38935</v>
      </c>
      <c r="AI4" s="20">
        <v>38949</v>
      </c>
      <c r="AJ4" s="20">
        <v>38956</v>
      </c>
      <c r="AK4" s="20">
        <v>38956</v>
      </c>
      <c r="AL4" s="20">
        <v>38960</v>
      </c>
      <c r="AM4" s="20">
        <v>38963</v>
      </c>
      <c r="AN4" s="20">
        <v>38969</v>
      </c>
      <c r="AO4" s="20">
        <v>38973</v>
      </c>
      <c r="AP4" s="20">
        <v>38976</v>
      </c>
      <c r="AQ4" s="20">
        <v>38977</v>
      </c>
      <c r="AR4" s="20">
        <v>38980</v>
      </c>
      <c r="AS4" s="20">
        <v>38984</v>
      </c>
      <c r="AT4" s="20">
        <v>38984</v>
      </c>
      <c r="AU4" s="20">
        <v>38987</v>
      </c>
      <c r="AV4" s="20">
        <v>38990</v>
      </c>
      <c r="AW4" s="20">
        <v>38997</v>
      </c>
      <c r="AX4" s="20">
        <v>38997</v>
      </c>
      <c r="AY4" s="20">
        <v>38998</v>
      </c>
      <c r="AZ4" s="20">
        <v>39004</v>
      </c>
      <c r="BA4" s="20">
        <v>39004</v>
      </c>
      <c r="BB4" s="20">
        <v>39005</v>
      </c>
      <c r="BC4" s="20">
        <v>39011</v>
      </c>
      <c r="BD4" s="20">
        <v>39019</v>
      </c>
      <c r="BE4" s="20">
        <v>39026</v>
      </c>
      <c r="BF4" s="20">
        <v>39032</v>
      </c>
      <c r="BG4" s="20">
        <v>39032</v>
      </c>
      <c r="BH4" s="20">
        <v>39040</v>
      </c>
      <c r="BI4" s="20">
        <v>39054</v>
      </c>
      <c r="BJ4" s="20">
        <v>39054</v>
      </c>
      <c r="BK4" s="20">
        <v>39060</v>
      </c>
      <c r="BL4" s="20">
        <v>39060</v>
      </c>
      <c r="BM4" s="20">
        <v>39061</v>
      </c>
      <c r="BN4" s="20">
        <v>39068</v>
      </c>
      <c r="BO4" s="20">
        <v>39082</v>
      </c>
      <c r="BP4" s="17">
        <v>38809</v>
      </c>
      <c r="BQ4" s="17">
        <v>38815</v>
      </c>
      <c r="BR4" s="17">
        <v>38822</v>
      </c>
      <c r="BS4" s="17">
        <v>38829</v>
      </c>
      <c r="BT4" s="17">
        <v>38838</v>
      </c>
      <c r="BU4" s="17">
        <v>38851</v>
      </c>
      <c r="BV4" s="17">
        <v>38856</v>
      </c>
      <c r="BW4" s="17">
        <v>38865</v>
      </c>
      <c r="BX4" s="17">
        <v>38871</v>
      </c>
      <c r="BY4" s="17">
        <v>38878</v>
      </c>
      <c r="BZ4" s="17">
        <v>38893</v>
      </c>
      <c r="CA4" s="17">
        <v>38898</v>
      </c>
      <c r="CB4" s="17">
        <v>38907</v>
      </c>
      <c r="CC4" s="17">
        <v>38912</v>
      </c>
      <c r="CD4" s="17">
        <v>38919</v>
      </c>
      <c r="CE4" s="17">
        <v>38955</v>
      </c>
      <c r="CF4" s="17">
        <v>38962</v>
      </c>
      <c r="CG4" s="17">
        <v>38969</v>
      </c>
      <c r="CH4" s="12">
        <v>38808</v>
      </c>
      <c r="CI4" s="12">
        <v>38836</v>
      </c>
      <c r="CJ4" s="12">
        <v>38843</v>
      </c>
      <c r="CK4" s="12">
        <v>38858</v>
      </c>
      <c r="CL4" s="12">
        <v>38870</v>
      </c>
      <c r="CM4" s="12">
        <v>38886</v>
      </c>
      <c r="CN4" s="12">
        <v>38894</v>
      </c>
      <c r="CO4" s="12">
        <v>38907</v>
      </c>
      <c r="CP4" s="12">
        <v>38928</v>
      </c>
      <c r="CQ4" s="12">
        <v>38956</v>
      </c>
      <c r="CR4" s="12">
        <v>38969</v>
      </c>
      <c r="CS4" s="12">
        <v>38990</v>
      </c>
      <c r="CT4" s="17"/>
      <c r="CU4" s="12"/>
    </row>
    <row r="5" spans="5:99" ht="11.25">
      <c r="E5" s="8" t="s">
        <v>25</v>
      </c>
      <c r="F5" s="9" t="s">
        <v>26</v>
      </c>
      <c r="J5" s="7"/>
      <c r="K5" s="7"/>
      <c r="L5" s="7"/>
      <c r="M5" s="7"/>
      <c r="N5" s="7"/>
      <c r="O5" s="7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5"/>
      <c r="CU5" s="13"/>
    </row>
    <row r="6" spans="1:99" s="1" customFormat="1" ht="11.25">
      <c r="A6" s="1" t="s">
        <v>27</v>
      </c>
      <c r="B6" s="27"/>
      <c r="E6" s="8"/>
      <c r="F6" s="3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4"/>
      <c r="CU6" s="10"/>
    </row>
    <row r="7" spans="1:99" ht="11.25">
      <c r="A7" s="7">
        <v>1</v>
      </c>
      <c r="B7" s="28">
        <v>1</v>
      </c>
      <c r="C7" s="7" t="s">
        <v>37</v>
      </c>
      <c r="D7" s="7" t="s">
        <v>38</v>
      </c>
      <c r="E7" s="8">
        <f>SUM(G7:CU7)-G7-I7-L7-U7-X7-AE7-AO7-AQ7-AR7-AU7-AV7-AW7-BC7-BK7</f>
        <v>12482</v>
      </c>
      <c r="F7" s="9">
        <v>34</v>
      </c>
      <c r="G7" s="23">
        <v>500</v>
      </c>
      <c r="I7" s="23">
        <v>500</v>
      </c>
      <c r="J7" s="7"/>
      <c r="K7" s="7"/>
      <c r="L7" s="23">
        <v>500</v>
      </c>
      <c r="M7" s="7"/>
      <c r="N7" s="7"/>
      <c r="O7" s="7"/>
      <c r="P7" s="21">
        <v>786</v>
      </c>
      <c r="R7" s="21">
        <v>700</v>
      </c>
      <c r="U7" s="22">
        <v>500</v>
      </c>
      <c r="X7" s="22">
        <v>425</v>
      </c>
      <c r="AB7" s="21">
        <v>600</v>
      </c>
      <c r="AE7" s="22">
        <v>500</v>
      </c>
      <c r="AF7" s="21">
        <v>500</v>
      </c>
      <c r="AH7" s="21">
        <v>600</v>
      </c>
      <c r="AM7" s="21">
        <v>896</v>
      </c>
      <c r="AN7" s="21">
        <v>500</v>
      </c>
      <c r="AO7" s="22">
        <v>300</v>
      </c>
      <c r="AP7" s="22"/>
      <c r="AQ7" s="22">
        <v>433</v>
      </c>
      <c r="AR7" s="22">
        <v>400</v>
      </c>
      <c r="AS7" s="22"/>
      <c r="AT7" s="22"/>
      <c r="AU7" s="22">
        <v>500</v>
      </c>
      <c r="AV7" s="22">
        <v>500</v>
      </c>
      <c r="AW7" s="22">
        <v>300</v>
      </c>
      <c r="AX7" s="21">
        <v>600</v>
      </c>
      <c r="BC7" s="22">
        <v>500</v>
      </c>
      <c r="BF7" s="21">
        <v>600</v>
      </c>
      <c r="BK7" s="22">
        <v>500</v>
      </c>
      <c r="BO7" s="21">
        <v>500</v>
      </c>
      <c r="BP7" s="15">
        <v>700</v>
      </c>
      <c r="BQ7" s="15"/>
      <c r="BR7" s="15">
        <v>500</v>
      </c>
      <c r="BS7" s="15"/>
      <c r="BT7" s="15"/>
      <c r="BU7" s="15"/>
      <c r="BV7" s="15">
        <v>500</v>
      </c>
      <c r="BW7" s="15"/>
      <c r="BX7" s="15">
        <v>500</v>
      </c>
      <c r="BY7" s="15">
        <v>500</v>
      </c>
      <c r="BZ7" s="15">
        <v>500</v>
      </c>
      <c r="CA7" s="15">
        <v>500</v>
      </c>
      <c r="CB7" s="15">
        <v>500</v>
      </c>
      <c r="CC7" s="15">
        <v>500</v>
      </c>
      <c r="CD7" s="15"/>
      <c r="CE7" s="15">
        <v>500</v>
      </c>
      <c r="CF7" s="15"/>
      <c r="CG7" s="15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5">
        <v>1000</v>
      </c>
      <c r="CU7" s="13"/>
    </row>
    <row r="8" spans="1:99" ht="11.25">
      <c r="A8" s="7">
        <v>2</v>
      </c>
      <c r="B8" s="28">
        <v>6</v>
      </c>
      <c r="C8" s="7" t="s">
        <v>105</v>
      </c>
      <c r="D8" s="7" t="s">
        <v>106</v>
      </c>
      <c r="E8" s="8">
        <f>SUM(G8:CU8)-AA8-AB8-AW8-AX8-CS8</f>
        <v>12100</v>
      </c>
      <c r="F8" s="9">
        <v>25</v>
      </c>
      <c r="G8" s="7">
        <v>500</v>
      </c>
      <c r="I8" s="7">
        <v>500</v>
      </c>
      <c r="J8" s="7"/>
      <c r="K8" s="7"/>
      <c r="L8" s="7">
        <v>500</v>
      </c>
      <c r="M8" s="7"/>
      <c r="N8" s="7"/>
      <c r="O8" s="7"/>
      <c r="X8" s="21">
        <v>500</v>
      </c>
      <c r="AA8" s="22">
        <v>300</v>
      </c>
      <c r="AB8" s="22">
        <v>300</v>
      </c>
      <c r="AC8" s="22"/>
      <c r="AD8" s="21">
        <v>600</v>
      </c>
      <c r="AW8" s="22">
        <v>400</v>
      </c>
      <c r="AX8" s="22">
        <v>200</v>
      </c>
      <c r="BP8" s="15">
        <v>500</v>
      </c>
      <c r="BQ8" s="15">
        <v>500</v>
      </c>
      <c r="BR8" s="15">
        <v>500</v>
      </c>
      <c r="BS8" s="15">
        <v>500</v>
      </c>
      <c r="BT8" s="15">
        <v>500</v>
      </c>
      <c r="BU8" s="15">
        <v>500</v>
      </c>
      <c r="BV8" s="15">
        <v>500</v>
      </c>
      <c r="BW8" s="15"/>
      <c r="BX8" s="15">
        <v>500</v>
      </c>
      <c r="BY8" s="15">
        <v>500</v>
      </c>
      <c r="BZ8" s="15"/>
      <c r="CA8" s="15"/>
      <c r="CB8" s="15"/>
      <c r="CC8" s="15">
        <v>500</v>
      </c>
      <c r="CD8" s="15"/>
      <c r="CE8" s="15"/>
      <c r="CF8" s="15"/>
      <c r="CG8" s="15"/>
      <c r="CH8" s="13"/>
      <c r="CI8" s="13">
        <v>500</v>
      </c>
      <c r="CJ8" s="13">
        <v>500</v>
      </c>
      <c r="CK8" s="13">
        <v>500</v>
      </c>
      <c r="CL8" s="13">
        <v>500</v>
      </c>
      <c r="CM8" s="13">
        <v>500</v>
      </c>
      <c r="CN8" s="13"/>
      <c r="CO8" s="13"/>
      <c r="CP8" s="13"/>
      <c r="CQ8" s="13"/>
      <c r="CR8" s="13"/>
      <c r="CS8" s="25">
        <v>380</v>
      </c>
      <c r="CT8" s="15">
        <v>1000</v>
      </c>
      <c r="CU8" s="13">
        <v>1000</v>
      </c>
    </row>
    <row r="9" spans="1:99" ht="11.25">
      <c r="A9" s="7">
        <v>3</v>
      </c>
      <c r="B9" s="28">
        <v>14</v>
      </c>
      <c r="C9" s="7" t="s">
        <v>96</v>
      </c>
      <c r="D9" s="7" t="s">
        <v>55</v>
      </c>
      <c r="E9" s="8">
        <f>SUM(G9:CU9)-G9-AE9</f>
        <v>10741</v>
      </c>
      <c r="F9" s="9">
        <v>22</v>
      </c>
      <c r="G9" s="23">
        <v>263</v>
      </c>
      <c r="I9" s="7">
        <v>422</v>
      </c>
      <c r="J9" s="7"/>
      <c r="K9" s="7"/>
      <c r="L9" s="7">
        <v>500</v>
      </c>
      <c r="M9" s="7"/>
      <c r="N9" s="7"/>
      <c r="O9" s="7"/>
      <c r="AA9" s="21">
        <v>500</v>
      </c>
      <c r="AB9" s="21">
        <v>329</v>
      </c>
      <c r="AE9" s="22">
        <v>250</v>
      </c>
      <c r="AM9" s="21">
        <v>602</v>
      </c>
      <c r="AN9" s="21">
        <v>500</v>
      </c>
      <c r="AR9" s="21">
        <v>267</v>
      </c>
      <c r="BC9" s="21">
        <v>350</v>
      </c>
      <c r="BF9" s="21">
        <v>600</v>
      </c>
      <c r="BK9" s="21">
        <v>500</v>
      </c>
      <c r="BP9" s="15"/>
      <c r="BQ9" s="15"/>
      <c r="BR9" s="15">
        <v>600</v>
      </c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>
        <v>500</v>
      </c>
      <c r="CF9" s="15"/>
      <c r="CG9" s="15"/>
      <c r="CH9" s="13">
        <v>500</v>
      </c>
      <c r="CI9" s="13"/>
      <c r="CJ9" s="13"/>
      <c r="CK9" s="13">
        <v>500</v>
      </c>
      <c r="CL9" s="13">
        <v>500</v>
      </c>
      <c r="CM9" s="13">
        <v>500</v>
      </c>
      <c r="CN9" s="13">
        <v>471</v>
      </c>
      <c r="CO9" s="13">
        <v>600</v>
      </c>
      <c r="CP9" s="13">
        <v>500</v>
      </c>
      <c r="CQ9" s="13"/>
      <c r="CR9" s="13"/>
      <c r="CS9" s="13">
        <v>500</v>
      </c>
      <c r="CT9" s="15"/>
      <c r="CU9" s="13">
        <v>1000</v>
      </c>
    </row>
    <row r="10" spans="1:99" ht="11.25">
      <c r="A10" s="7">
        <v>4</v>
      </c>
      <c r="B10" s="28">
        <v>20</v>
      </c>
      <c r="C10" s="7" t="s">
        <v>111</v>
      </c>
      <c r="D10" s="7" t="s">
        <v>112</v>
      </c>
      <c r="E10" s="8">
        <f>SUM(G10:CU10)-AB10-AE10</f>
        <v>10740</v>
      </c>
      <c r="F10" s="9">
        <v>22</v>
      </c>
      <c r="G10" s="7">
        <v>382</v>
      </c>
      <c r="I10" s="7">
        <v>475</v>
      </c>
      <c r="J10" s="7"/>
      <c r="K10" s="7"/>
      <c r="L10" s="7">
        <v>430</v>
      </c>
      <c r="M10" s="7"/>
      <c r="N10" s="7"/>
      <c r="O10" s="7"/>
      <c r="P10" s="21">
        <v>738</v>
      </c>
      <c r="R10" s="21">
        <v>700</v>
      </c>
      <c r="U10" s="21">
        <v>500</v>
      </c>
      <c r="X10" s="21">
        <v>400</v>
      </c>
      <c r="Y10" s="21">
        <v>500</v>
      </c>
      <c r="AB10" s="22">
        <v>367</v>
      </c>
      <c r="AE10" s="22">
        <v>214</v>
      </c>
      <c r="AM10" s="21">
        <v>568</v>
      </c>
      <c r="BD10" s="21">
        <v>1000</v>
      </c>
      <c r="BF10" s="21">
        <v>500</v>
      </c>
      <c r="BK10" s="21">
        <v>500</v>
      </c>
      <c r="BP10" s="15">
        <v>447</v>
      </c>
      <c r="BQ10" s="15"/>
      <c r="BR10" s="15"/>
      <c r="BS10" s="15"/>
      <c r="BT10" s="15"/>
      <c r="BU10" s="15">
        <v>600</v>
      </c>
      <c r="BV10" s="15">
        <v>500</v>
      </c>
      <c r="BW10" s="15"/>
      <c r="BX10" s="15">
        <v>500</v>
      </c>
      <c r="BY10" s="15"/>
      <c r="BZ10" s="15">
        <v>500</v>
      </c>
      <c r="CA10" s="15"/>
      <c r="CB10" s="15">
        <v>500</v>
      </c>
      <c r="CC10" s="15"/>
      <c r="CD10" s="15"/>
      <c r="CE10" s="15">
        <v>500</v>
      </c>
      <c r="CF10" s="15"/>
      <c r="CG10" s="15"/>
      <c r="CH10" s="13"/>
      <c r="CI10" s="13"/>
      <c r="CJ10" s="13"/>
      <c r="CK10" s="13"/>
      <c r="CL10" s="13"/>
      <c r="CM10" s="13"/>
      <c r="CN10" s="13"/>
      <c r="CO10" s="13"/>
      <c r="CP10" s="13">
        <v>500</v>
      </c>
      <c r="CQ10" s="13"/>
      <c r="CR10" s="13"/>
      <c r="CS10" s="13"/>
      <c r="CT10" s="15"/>
      <c r="CU10" s="13"/>
    </row>
    <row r="11" spans="1:99" ht="11.25">
      <c r="A11" s="7">
        <v>5</v>
      </c>
      <c r="B11" s="28">
        <v>7</v>
      </c>
      <c r="C11" s="7" t="s">
        <v>44</v>
      </c>
      <c r="D11" s="7" t="s">
        <v>45</v>
      </c>
      <c r="E11" s="8">
        <f aca="true" t="shared" si="0" ref="E11:E36">SUM(G11:CU11)</f>
        <v>10020</v>
      </c>
      <c r="F11" s="9">
        <v>18</v>
      </c>
      <c r="J11" s="7">
        <v>500</v>
      </c>
      <c r="K11" s="7"/>
      <c r="L11" s="7">
        <v>500</v>
      </c>
      <c r="M11" s="7"/>
      <c r="N11" s="7"/>
      <c r="O11" s="7"/>
      <c r="AP11" s="21">
        <v>100</v>
      </c>
      <c r="BA11" s="21">
        <v>600</v>
      </c>
      <c r="BE11" s="21">
        <v>500</v>
      </c>
      <c r="BH11" s="21">
        <v>500</v>
      </c>
      <c r="BI11" s="21">
        <v>500</v>
      </c>
      <c r="BN11" s="21">
        <v>320</v>
      </c>
      <c r="BP11" s="15">
        <v>600</v>
      </c>
      <c r="BQ11" s="15">
        <v>600</v>
      </c>
      <c r="BR11" s="15"/>
      <c r="BS11" s="15">
        <v>600</v>
      </c>
      <c r="BT11" s="15">
        <v>600</v>
      </c>
      <c r="BU11" s="15"/>
      <c r="BV11" s="15">
        <v>600</v>
      </c>
      <c r="BW11" s="15">
        <v>500</v>
      </c>
      <c r="BX11" s="15">
        <v>500</v>
      </c>
      <c r="BY11" s="15"/>
      <c r="BZ11" s="15">
        <v>500</v>
      </c>
      <c r="CA11" s="15">
        <v>500</v>
      </c>
      <c r="CB11" s="15">
        <v>500</v>
      </c>
      <c r="CC11" s="15"/>
      <c r="CD11" s="15"/>
      <c r="CE11" s="15"/>
      <c r="CF11" s="15"/>
      <c r="CG11" s="15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5">
        <v>1000</v>
      </c>
      <c r="CU11" s="13"/>
    </row>
    <row r="12" spans="1:99" ht="11.25">
      <c r="A12" s="7">
        <v>6</v>
      </c>
      <c r="B12" s="28">
        <v>12</v>
      </c>
      <c r="C12" s="7" t="s">
        <v>82</v>
      </c>
      <c r="D12" s="7" t="s">
        <v>53</v>
      </c>
      <c r="E12" s="8">
        <f>SUM(G12:CU12)</f>
        <v>8780</v>
      </c>
      <c r="F12" s="9">
        <v>17</v>
      </c>
      <c r="G12" s="7">
        <v>500</v>
      </c>
      <c r="I12" s="7">
        <v>380</v>
      </c>
      <c r="J12" s="7"/>
      <c r="K12" s="7"/>
      <c r="L12" s="7">
        <v>331</v>
      </c>
      <c r="M12" s="7"/>
      <c r="N12" s="7"/>
      <c r="O12" s="7"/>
      <c r="AE12" s="21">
        <v>188</v>
      </c>
      <c r="AF12" s="21">
        <v>500</v>
      </c>
      <c r="AM12" s="21">
        <v>534</v>
      </c>
      <c r="BP12" s="15"/>
      <c r="BQ12" s="15"/>
      <c r="BR12" s="15">
        <v>500</v>
      </c>
      <c r="BS12" s="15"/>
      <c r="BT12" s="15">
        <v>500</v>
      </c>
      <c r="BU12" s="15">
        <v>490</v>
      </c>
      <c r="BV12" s="15">
        <v>500</v>
      </c>
      <c r="BW12" s="15"/>
      <c r="BX12" s="15"/>
      <c r="BY12" s="15">
        <v>500</v>
      </c>
      <c r="BZ12" s="15">
        <v>482</v>
      </c>
      <c r="CA12" s="15">
        <v>490</v>
      </c>
      <c r="CB12" s="15"/>
      <c r="CC12" s="15">
        <v>500</v>
      </c>
      <c r="CD12" s="15">
        <v>500</v>
      </c>
      <c r="CE12" s="15">
        <v>385</v>
      </c>
      <c r="CF12" s="15"/>
      <c r="CG12" s="15"/>
      <c r="CH12" s="13"/>
      <c r="CI12" s="13"/>
      <c r="CJ12" s="13"/>
      <c r="CK12" s="13"/>
      <c r="CL12" s="13"/>
      <c r="CM12" s="13"/>
      <c r="CN12" s="13"/>
      <c r="CO12" s="13"/>
      <c r="CP12" s="13">
        <v>500</v>
      </c>
      <c r="CQ12" s="13"/>
      <c r="CR12" s="13"/>
      <c r="CS12" s="13"/>
      <c r="CT12" s="15">
        <v>1000</v>
      </c>
      <c r="CU12" s="13"/>
    </row>
    <row r="13" spans="1:99" ht="11.25">
      <c r="A13" s="7">
        <v>7</v>
      </c>
      <c r="B13" s="28">
        <v>2</v>
      </c>
      <c r="C13" s="7" t="s">
        <v>30</v>
      </c>
      <c r="D13" s="7" t="s">
        <v>31</v>
      </c>
      <c r="E13" s="8">
        <f>SUM(G13:CU13)-AE13-BU13-BX13-BY13-CJ13-CM13-CP13-CR13</f>
        <v>8563</v>
      </c>
      <c r="F13" s="9">
        <v>28</v>
      </c>
      <c r="J13" s="7"/>
      <c r="K13" s="7"/>
      <c r="L13" s="7">
        <v>214</v>
      </c>
      <c r="M13" s="7"/>
      <c r="N13" s="7"/>
      <c r="O13" s="7"/>
      <c r="AE13" s="22">
        <v>107</v>
      </c>
      <c r="AM13" s="21">
        <v>503</v>
      </c>
      <c r="BB13" s="21">
        <v>500</v>
      </c>
      <c r="BC13" s="21">
        <v>200</v>
      </c>
      <c r="BF13" s="21">
        <v>200</v>
      </c>
      <c r="BG13" s="21">
        <v>500</v>
      </c>
      <c r="BM13" s="21">
        <v>200</v>
      </c>
      <c r="BO13" s="21">
        <v>224</v>
      </c>
      <c r="BP13" s="15">
        <v>500</v>
      </c>
      <c r="BQ13" s="15">
        <v>450</v>
      </c>
      <c r="BR13" s="15">
        <v>300</v>
      </c>
      <c r="BS13" s="15">
        <v>333</v>
      </c>
      <c r="BT13" s="15">
        <v>450</v>
      </c>
      <c r="BU13" s="24">
        <v>177</v>
      </c>
      <c r="BV13" s="15"/>
      <c r="BW13" s="15">
        <v>208</v>
      </c>
      <c r="BX13" s="24">
        <v>160</v>
      </c>
      <c r="BY13" s="24">
        <v>175</v>
      </c>
      <c r="BZ13" s="15">
        <v>254</v>
      </c>
      <c r="CA13" s="15"/>
      <c r="CB13" s="15">
        <v>344</v>
      </c>
      <c r="CC13" s="15"/>
      <c r="CD13" s="15"/>
      <c r="CE13" s="15">
        <v>289</v>
      </c>
      <c r="CF13" s="15"/>
      <c r="CG13" s="15"/>
      <c r="CH13" s="13"/>
      <c r="CI13" s="13"/>
      <c r="CJ13" s="25">
        <v>154</v>
      </c>
      <c r="CK13" s="13">
        <v>214</v>
      </c>
      <c r="CL13" s="13"/>
      <c r="CM13" s="25">
        <v>176</v>
      </c>
      <c r="CN13" s="13"/>
      <c r="CO13" s="13"/>
      <c r="CP13" s="25">
        <v>165</v>
      </c>
      <c r="CQ13" s="13">
        <v>350</v>
      </c>
      <c r="CR13" s="25">
        <v>126</v>
      </c>
      <c r="CS13" s="13">
        <v>330</v>
      </c>
      <c r="CT13" s="15">
        <v>1000</v>
      </c>
      <c r="CU13" s="13">
        <v>1000</v>
      </c>
    </row>
    <row r="14" spans="1:99" ht="11.25">
      <c r="A14" s="7">
        <v>8</v>
      </c>
      <c r="B14" s="28">
        <v>13</v>
      </c>
      <c r="C14" s="7" t="s">
        <v>40</v>
      </c>
      <c r="D14" s="7" t="s">
        <v>41</v>
      </c>
      <c r="E14" s="8">
        <f t="shared" si="0"/>
        <v>8501</v>
      </c>
      <c r="F14" s="9">
        <v>16</v>
      </c>
      <c r="J14" s="7"/>
      <c r="K14" s="7"/>
      <c r="L14" s="7">
        <v>500</v>
      </c>
      <c r="M14" s="7"/>
      <c r="N14" s="7"/>
      <c r="O14" s="7"/>
      <c r="Q14" s="21">
        <v>600</v>
      </c>
      <c r="S14" s="21">
        <v>511</v>
      </c>
      <c r="X14" s="21">
        <v>500</v>
      </c>
      <c r="AB14" s="21">
        <v>600</v>
      </c>
      <c r="AE14" s="21">
        <v>500</v>
      </c>
      <c r="AG14" s="21">
        <v>500</v>
      </c>
      <c r="AM14" s="21">
        <v>690</v>
      </c>
      <c r="AN14" s="21">
        <v>500</v>
      </c>
      <c r="AO14" s="21">
        <v>433</v>
      </c>
      <c r="AR14" s="21">
        <v>450</v>
      </c>
      <c r="AU14" s="21">
        <v>450</v>
      </c>
      <c r="BF14" s="21">
        <v>600</v>
      </c>
      <c r="BJ14" s="21">
        <v>500</v>
      </c>
      <c r="BP14" s="15">
        <v>667</v>
      </c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3"/>
      <c r="CI14" s="13"/>
      <c r="CJ14" s="13"/>
      <c r="CK14" s="13"/>
      <c r="CL14" s="13"/>
      <c r="CM14" s="13"/>
      <c r="CN14" s="13">
        <v>500</v>
      </c>
      <c r="CO14" s="13"/>
      <c r="CP14" s="13"/>
      <c r="CQ14" s="13"/>
      <c r="CR14" s="13"/>
      <c r="CS14" s="13"/>
      <c r="CT14" s="15"/>
      <c r="CU14" s="13"/>
    </row>
    <row r="15" spans="1:99" ht="11.25">
      <c r="A15" s="7">
        <v>9</v>
      </c>
      <c r="B15" s="28">
        <v>22</v>
      </c>
      <c r="C15" s="7" t="s">
        <v>99</v>
      </c>
      <c r="D15" s="7" t="s">
        <v>100</v>
      </c>
      <c r="E15" s="8">
        <f>SUM(G15:CU15)-G15-I15-AX15-BC15</f>
        <v>7435</v>
      </c>
      <c r="F15" s="9">
        <v>24</v>
      </c>
      <c r="G15" s="23">
        <v>135</v>
      </c>
      <c r="I15" s="23">
        <v>136</v>
      </c>
      <c r="J15" s="7"/>
      <c r="K15" s="7"/>
      <c r="L15" s="7">
        <v>205</v>
      </c>
      <c r="M15" s="7"/>
      <c r="N15" s="7"/>
      <c r="O15" s="7"/>
      <c r="S15" s="21">
        <v>402</v>
      </c>
      <c r="W15" s="21">
        <v>600</v>
      </c>
      <c r="AB15" s="21">
        <v>245</v>
      </c>
      <c r="AL15" s="21">
        <v>550</v>
      </c>
      <c r="AQ15" s="21">
        <v>414</v>
      </c>
      <c r="AW15" s="21">
        <v>250</v>
      </c>
      <c r="AX15" s="22">
        <v>200</v>
      </c>
      <c r="BC15" s="22">
        <v>140</v>
      </c>
      <c r="BF15" s="21">
        <v>267</v>
      </c>
      <c r="BL15" s="21">
        <v>371</v>
      </c>
      <c r="BP15" s="15"/>
      <c r="BQ15" s="15"/>
      <c r="BR15" s="15"/>
      <c r="BS15" s="15">
        <v>296</v>
      </c>
      <c r="BT15" s="15">
        <v>300</v>
      </c>
      <c r="BU15" s="15">
        <v>258</v>
      </c>
      <c r="BV15" s="15"/>
      <c r="BW15" s="15">
        <v>315</v>
      </c>
      <c r="BX15" s="15"/>
      <c r="BY15" s="15">
        <v>280</v>
      </c>
      <c r="BZ15" s="15">
        <v>265</v>
      </c>
      <c r="CA15" s="15">
        <v>377</v>
      </c>
      <c r="CB15" s="15">
        <v>311</v>
      </c>
      <c r="CC15" s="15">
        <v>213</v>
      </c>
      <c r="CD15" s="15">
        <v>260</v>
      </c>
      <c r="CE15" s="15"/>
      <c r="CF15" s="15"/>
      <c r="CG15" s="15">
        <v>256</v>
      </c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5">
        <v>1000</v>
      </c>
      <c r="CU15" s="13"/>
    </row>
    <row r="16" spans="1:99" ht="11.25">
      <c r="A16" s="7">
        <v>10</v>
      </c>
      <c r="B16" s="28">
        <v>18</v>
      </c>
      <c r="C16" s="7" t="s">
        <v>108</v>
      </c>
      <c r="D16" s="7" t="s">
        <v>55</v>
      </c>
      <c r="E16" s="8">
        <f t="shared" si="0"/>
        <v>7359</v>
      </c>
      <c r="F16" s="9">
        <v>20</v>
      </c>
      <c r="G16" s="7">
        <v>175</v>
      </c>
      <c r="I16" s="7">
        <v>175</v>
      </c>
      <c r="J16" s="7"/>
      <c r="K16" s="7"/>
      <c r="L16" s="7">
        <v>129</v>
      </c>
      <c r="M16" s="7"/>
      <c r="N16" s="7"/>
      <c r="O16" s="7"/>
      <c r="AB16" s="21">
        <v>500</v>
      </c>
      <c r="AE16" s="21">
        <v>500</v>
      </c>
      <c r="AM16" s="21">
        <v>633</v>
      </c>
      <c r="AN16" s="21">
        <v>500</v>
      </c>
      <c r="AV16" s="21">
        <v>240</v>
      </c>
      <c r="AW16" s="21">
        <v>250</v>
      </c>
      <c r="AX16" s="21">
        <v>300</v>
      </c>
      <c r="BC16" s="21">
        <v>300</v>
      </c>
      <c r="BK16" s="21">
        <v>500</v>
      </c>
      <c r="BO16" s="21">
        <v>500</v>
      </c>
      <c r="BP16" s="15">
        <v>523</v>
      </c>
      <c r="BQ16" s="15"/>
      <c r="BR16" s="15">
        <v>250</v>
      </c>
      <c r="BS16" s="15"/>
      <c r="BT16" s="15"/>
      <c r="BU16" s="15"/>
      <c r="BV16" s="15"/>
      <c r="BW16" s="15"/>
      <c r="BX16" s="15">
        <v>267</v>
      </c>
      <c r="BY16" s="15">
        <v>400</v>
      </c>
      <c r="BZ16" s="15"/>
      <c r="CA16" s="15"/>
      <c r="CB16" s="15">
        <v>267</v>
      </c>
      <c r="CC16" s="15">
        <v>450</v>
      </c>
      <c r="CD16" s="15"/>
      <c r="CE16" s="15">
        <v>500</v>
      </c>
      <c r="CF16" s="15"/>
      <c r="CG16" s="15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5"/>
      <c r="CU16" s="13"/>
    </row>
    <row r="17" spans="1:99" ht="11.25">
      <c r="A17" s="7">
        <v>11</v>
      </c>
      <c r="B17" s="28">
        <v>11</v>
      </c>
      <c r="C17" s="7" t="s">
        <v>39</v>
      </c>
      <c r="D17" s="7" t="s">
        <v>36</v>
      </c>
      <c r="E17" s="8">
        <f t="shared" si="0"/>
        <v>6526</v>
      </c>
      <c r="F17" s="9">
        <v>14</v>
      </c>
      <c r="G17" s="7">
        <v>114</v>
      </c>
      <c r="J17" s="7"/>
      <c r="K17" s="7"/>
      <c r="L17" s="7">
        <v>117</v>
      </c>
      <c r="M17" s="7"/>
      <c r="N17" s="7"/>
      <c r="O17" s="7"/>
      <c r="P17" s="21">
        <v>732</v>
      </c>
      <c r="W17" s="21">
        <v>600</v>
      </c>
      <c r="AM17" s="21">
        <v>506</v>
      </c>
      <c r="AT17" s="21">
        <v>133</v>
      </c>
      <c r="BP17" s="15"/>
      <c r="BQ17" s="15">
        <v>550</v>
      </c>
      <c r="BR17" s="15">
        <v>367</v>
      </c>
      <c r="BS17" s="15">
        <v>500</v>
      </c>
      <c r="BT17" s="15">
        <v>600</v>
      </c>
      <c r="BU17" s="15">
        <v>300</v>
      </c>
      <c r="BV17" s="15"/>
      <c r="BW17" s="15"/>
      <c r="BX17" s="15"/>
      <c r="BY17" s="15"/>
      <c r="BZ17" s="15"/>
      <c r="CA17" s="15"/>
      <c r="CB17" s="15">
        <v>350</v>
      </c>
      <c r="CC17" s="15"/>
      <c r="CD17" s="15">
        <v>400</v>
      </c>
      <c r="CE17" s="15">
        <v>257</v>
      </c>
      <c r="CF17" s="15"/>
      <c r="CG17" s="15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5">
        <v>1000</v>
      </c>
      <c r="CU17" s="13"/>
    </row>
    <row r="18" spans="1:99" ht="11.25">
      <c r="A18" s="7">
        <v>12</v>
      </c>
      <c r="B18" s="28">
        <v>5</v>
      </c>
      <c r="C18" s="7" t="s">
        <v>28</v>
      </c>
      <c r="D18" s="7" t="s">
        <v>29</v>
      </c>
      <c r="E18" s="8">
        <f>SUM(G18:CU18)</f>
        <v>5989</v>
      </c>
      <c r="F18" s="9">
        <v>14</v>
      </c>
      <c r="G18" s="7">
        <v>500</v>
      </c>
      <c r="J18" s="7"/>
      <c r="K18" s="7"/>
      <c r="L18" s="7"/>
      <c r="M18" s="7"/>
      <c r="N18" s="7"/>
      <c r="O18" s="7"/>
      <c r="T18" s="21">
        <v>425</v>
      </c>
      <c r="U18" s="21">
        <v>468</v>
      </c>
      <c r="V18" s="21">
        <v>600</v>
      </c>
      <c r="W18" s="21">
        <v>700</v>
      </c>
      <c r="AQ18" s="21">
        <v>460</v>
      </c>
      <c r="AS18" s="21">
        <v>529</v>
      </c>
      <c r="AZ18" s="21">
        <v>457</v>
      </c>
      <c r="BC18" s="21">
        <v>175</v>
      </c>
      <c r="BL18" s="21">
        <v>371</v>
      </c>
      <c r="BP18" s="15"/>
      <c r="BQ18" s="15"/>
      <c r="BR18" s="15"/>
      <c r="BS18" s="15">
        <v>288</v>
      </c>
      <c r="BT18" s="15"/>
      <c r="BU18" s="15"/>
      <c r="BV18" s="15"/>
      <c r="BW18" s="15"/>
      <c r="BX18" s="15"/>
      <c r="BY18" s="15">
        <v>533</v>
      </c>
      <c r="BZ18" s="15">
        <v>183</v>
      </c>
      <c r="CA18" s="15"/>
      <c r="CB18" s="15">
        <v>300</v>
      </c>
      <c r="CC18" s="15"/>
      <c r="CD18" s="15"/>
      <c r="CE18" s="15"/>
      <c r="CF18" s="15"/>
      <c r="CG18" s="15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5"/>
      <c r="CU18" s="13"/>
    </row>
    <row r="19" spans="1:99" ht="11.25">
      <c r="A19" s="7">
        <v>13</v>
      </c>
      <c r="B19" s="28">
        <v>10</v>
      </c>
      <c r="C19" s="7" t="s">
        <v>32</v>
      </c>
      <c r="D19" s="7" t="s">
        <v>33</v>
      </c>
      <c r="E19" s="8">
        <f t="shared" si="0"/>
        <v>5346</v>
      </c>
      <c r="F19" s="9">
        <v>10</v>
      </c>
      <c r="J19" s="7"/>
      <c r="K19" s="7"/>
      <c r="L19" s="7">
        <v>500</v>
      </c>
      <c r="M19" s="7"/>
      <c r="N19" s="7"/>
      <c r="O19" s="7"/>
      <c r="R19" s="21">
        <v>700</v>
      </c>
      <c r="BB19" s="21">
        <v>600</v>
      </c>
      <c r="BF19" s="21">
        <v>433</v>
      </c>
      <c r="BO19" s="21">
        <v>500</v>
      </c>
      <c r="BP19" s="15"/>
      <c r="BQ19" s="15"/>
      <c r="BR19" s="15">
        <v>500</v>
      </c>
      <c r="BS19" s="15"/>
      <c r="BT19" s="15"/>
      <c r="BU19" s="15">
        <v>600</v>
      </c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3"/>
      <c r="CI19" s="13"/>
      <c r="CJ19" s="13">
        <v>500</v>
      </c>
      <c r="CK19" s="13"/>
      <c r="CL19" s="13"/>
      <c r="CM19" s="13"/>
      <c r="CN19" s="13">
        <v>413</v>
      </c>
      <c r="CO19" s="13">
        <v>600</v>
      </c>
      <c r="CP19" s="13"/>
      <c r="CQ19" s="13"/>
      <c r="CR19" s="13"/>
      <c r="CS19" s="13"/>
      <c r="CT19" s="15"/>
      <c r="CU19" s="13"/>
    </row>
    <row r="20" spans="1:99" ht="11.25">
      <c r="A20" s="7">
        <v>14</v>
      </c>
      <c r="B20" s="28">
        <v>19</v>
      </c>
      <c r="C20" s="7" t="s">
        <v>109</v>
      </c>
      <c r="D20" s="7" t="s">
        <v>110</v>
      </c>
      <c r="E20" s="8">
        <f t="shared" si="0"/>
        <v>5265</v>
      </c>
      <c r="F20" s="9">
        <v>11</v>
      </c>
      <c r="G20" s="7">
        <v>500</v>
      </c>
      <c r="I20" s="7">
        <v>500</v>
      </c>
      <c r="J20" s="7"/>
      <c r="K20" s="7"/>
      <c r="L20" s="7">
        <v>425</v>
      </c>
      <c r="M20" s="7"/>
      <c r="N20" s="7"/>
      <c r="O20" s="7"/>
      <c r="AB20" s="21">
        <v>420</v>
      </c>
      <c r="AE20" s="21">
        <v>375</v>
      </c>
      <c r="AM20" s="21">
        <v>609</v>
      </c>
      <c r="AQ20" s="21">
        <v>433</v>
      </c>
      <c r="AU20" s="21">
        <v>100</v>
      </c>
      <c r="BD20" s="21">
        <v>1000</v>
      </c>
      <c r="BP20" s="15">
        <v>463</v>
      </c>
      <c r="BQ20" s="15"/>
      <c r="BR20" s="15"/>
      <c r="BS20" s="15"/>
      <c r="BT20" s="15"/>
      <c r="BU20" s="15">
        <v>440</v>
      </c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5"/>
      <c r="CU20" s="13"/>
    </row>
    <row r="21" spans="1:99" ht="11.25">
      <c r="A21" s="7">
        <v>15</v>
      </c>
      <c r="C21" s="7" t="s">
        <v>126</v>
      </c>
      <c r="D21" s="7" t="s">
        <v>112</v>
      </c>
      <c r="E21" s="8">
        <f t="shared" si="0"/>
        <v>5034</v>
      </c>
      <c r="F21" s="9">
        <v>16</v>
      </c>
      <c r="H21" s="7">
        <v>376</v>
      </c>
      <c r="I21" s="7">
        <v>200</v>
      </c>
      <c r="J21" s="7"/>
      <c r="K21" s="7">
        <v>356</v>
      </c>
      <c r="L21" s="7"/>
      <c r="M21" s="7">
        <v>333</v>
      </c>
      <c r="N21" s="7"/>
      <c r="O21" s="7"/>
      <c r="AJ21" s="21">
        <v>357</v>
      </c>
      <c r="AM21" s="21">
        <v>374</v>
      </c>
      <c r="BF21" s="21">
        <v>367</v>
      </c>
      <c r="BK21" s="21">
        <v>188</v>
      </c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3">
        <v>145</v>
      </c>
      <c r="CI21" s="13"/>
      <c r="CJ21" s="13"/>
      <c r="CK21" s="13">
        <v>225</v>
      </c>
      <c r="CL21" s="13">
        <v>175</v>
      </c>
      <c r="CM21" s="13">
        <v>293</v>
      </c>
      <c r="CN21" s="13">
        <v>144</v>
      </c>
      <c r="CO21" s="13"/>
      <c r="CP21" s="13">
        <v>150</v>
      </c>
      <c r="CQ21" s="13"/>
      <c r="CR21" s="13">
        <v>145</v>
      </c>
      <c r="CS21" s="13">
        <v>206</v>
      </c>
      <c r="CT21" s="15"/>
      <c r="CU21" s="13">
        <v>1000</v>
      </c>
    </row>
    <row r="22" spans="1:99" ht="11.25">
      <c r="A22" s="7">
        <v>16</v>
      </c>
      <c r="B22" s="28">
        <v>16</v>
      </c>
      <c r="C22" s="7" t="s">
        <v>42</v>
      </c>
      <c r="D22" s="7" t="s">
        <v>43</v>
      </c>
      <c r="E22" s="8">
        <f>SUM(G22:CU22)-G22-I22-L22-AN22-BC22-BF22-BM22-CD22-CE22-CF22-CI22-CM22</f>
        <v>4768</v>
      </c>
      <c r="F22" s="9">
        <v>32</v>
      </c>
      <c r="G22" s="23">
        <v>100</v>
      </c>
      <c r="I22" s="23">
        <v>100</v>
      </c>
      <c r="J22" s="7"/>
      <c r="K22" s="7"/>
      <c r="L22" s="23">
        <v>100</v>
      </c>
      <c r="M22" s="7"/>
      <c r="N22" s="7"/>
      <c r="O22" s="7"/>
      <c r="AF22" s="21">
        <v>106</v>
      </c>
      <c r="AL22" s="21">
        <v>200</v>
      </c>
      <c r="AN22" s="22">
        <v>100</v>
      </c>
      <c r="AW22" s="21">
        <v>200</v>
      </c>
      <c r="BB22" s="21">
        <v>133</v>
      </c>
      <c r="BC22" s="22">
        <v>100</v>
      </c>
      <c r="BF22" s="22">
        <v>100</v>
      </c>
      <c r="BG22" s="21">
        <v>200</v>
      </c>
      <c r="BM22" s="22">
        <v>100</v>
      </c>
      <c r="BN22" s="22"/>
      <c r="BP22" s="15">
        <v>200</v>
      </c>
      <c r="BQ22" s="15">
        <v>133</v>
      </c>
      <c r="BR22" s="15">
        <v>144</v>
      </c>
      <c r="BS22" s="15">
        <v>118</v>
      </c>
      <c r="BT22" s="15">
        <v>144</v>
      </c>
      <c r="BU22" s="15"/>
      <c r="BV22" s="15"/>
      <c r="BW22" s="15">
        <v>125</v>
      </c>
      <c r="BX22" s="15">
        <v>108</v>
      </c>
      <c r="BY22" s="15">
        <v>140</v>
      </c>
      <c r="BZ22" s="15"/>
      <c r="CA22" s="15">
        <v>108</v>
      </c>
      <c r="CB22" s="15"/>
      <c r="CC22" s="15">
        <v>115</v>
      </c>
      <c r="CD22" s="24">
        <v>100</v>
      </c>
      <c r="CE22" s="24">
        <v>100</v>
      </c>
      <c r="CF22" s="24">
        <v>100</v>
      </c>
      <c r="CG22" s="15"/>
      <c r="CH22" s="13">
        <v>113</v>
      </c>
      <c r="CI22" s="25">
        <v>100</v>
      </c>
      <c r="CJ22" s="13">
        <v>119</v>
      </c>
      <c r="CK22" s="13"/>
      <c r="CL22" s="13"/>
      <c r="CM22" s="25">
        <v>100</v>
      </c>
      <c r="CN22" s="13"/>
      <c r="CO22" s="13">
        <v>121</v>
      </c>
      <c r="CP22" s="13">
        <v>129</v>
      </c>
      <c r="CQ22" s="13"/>
      <c r="CR22" s="13"/>
      <c r="CS22" s="13">
        <v>112</v>
      </c>
      <c r="CT22" s="15">
        <v>1000</v>
      </c>
      <c r="CU22" s="13">
        <v>1000</v>
      </c>
    </row>
    <row r="23" spans="1:99" ht="11.25">
      <c r="A23" s="7">
        <v>17</v>
      </c>
      <c r="B23" s="28">
        <v>21</v>
      </c>
      <c r="C23" s="7" t="s">
        <v>97</v>
      </c>
      <c r="D23" s="7" t="s">
        <v>98</v>
      </c>
      <c r="E23" s="8">
        <f t="shared" si="0"/>
        <v>4750</v>
      </c>
      <c r="F23" s="9">
        <v>11</v>
      </c>
      <c r="G23" s="7">
        <v>500</v>
      </c>
      <c r="I23" s="7">
        <v>500</v>
      </c>
      <c r="J23" s="7"/>
      <c r="K23" s="7"/>
      <c r="L23" s="7">
        <v>500</v>
      </c>
      <c r="M23" s="7"/>
      <c r="N23" s="7"/>
      <c r="O23" s="7"/>
      <c r="AE23" s="21">
        <v>300</v>
      </c>
      <c r="AF23" s="21">
        <v>500</v>
      </c>
      <c r="AR23" s="21">
        <v>200</v>
      </c>
      <c r="AU23" s="21">
        <v>250</v>
      </c>
      <c r="AW23" s="21">
        <v>400</v>
      </c>
      <c r="AX23" s="21">
        <v>500</v>
      </c>
      <c r="BF23" s="21">
        <v>600</v>
      </c>
      <c r="BK23" s="21">
        <v>500</v>
      </c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5"/>
      <c r="CU23" s="13"/>
    </row>
    <row r="24" spans="1:99" ht="11.25">
      <c r="A24" s="7">
        <v>18</v>
      </c>
      <c r="B24" s="28">
        <v>17</v>
      </c>
      <c r="C24" s="7" t="s">
        <v>102</v>
      </c>
      <c r="D24" s="7" t="s">
        <v>36</v>
      </c>
      <c r="E24" s="8">
        <f>SUM(G24:CU24)-G24-I24-L24-AE24-CE24-CI24-CL24-CP24-CN24-CS24</f>
        <v>4325</v>
      </c>
      <c r="F24" s="9">
        <v>30</v>
      </c>
      <c r="G24" s="23">
        <v>105</v>
      </c>
      <c r="I24" s="23">
        <v>100</v>
      </c>
      <c r="J24" s="7"/>
      <c r="K24" s="7"/>
      <c r="L24" s="23">
        <v>102</v>
      </c>
      <c r="M24" s="7"/>
      <c r="N24" s="7"/>
      <c r="O24" s="7"/>
      <c r="Q24" s="21">
        <v>200</v>
      </c>
      <c r="AB24" s="21">
        <v>200</v>
      </c>
      <c r="AE24" s="22">
        <v>100</v>
      </c>
      <c r="AF24" s="21">
        <v>140</v>
      </c>
      <c r="AL24" s="21">
        <v>213</v>
      </c>
      <c r="BB24" s="21">
        <v>221</v>
      </c>
      <c r="BF24" s="21">
        <v>200</v>
      </c>
      <c r="BK24" s="21">
        <v>112</v>
      </c>
      <c r="BP24" s="15"/>
      <c r="BQ24" s="15"/>
      <c r="BR24" s="15">
        <v>206</v>
      </c>
      <c r="BS24" s="15">
        <v>204</v>
      </c>
      <c r="BT24" s="15"/>
      <c r="BU24" s="15">
        <v>203</v>
      </c>
      <c r="BV24" s="15">
        <v>200</v>
      </c>
      <c r="BW24" s="15"/>
      <c r="BX24" s="15"/>
      <c r="BY24" s="15">
        <v>200</v>
      </c>
      <c r="BZ24" s="15"/>
      <c r="CA24" s="15">
        <v>200</v>
      </c>
      <c r="CB24" s="15"/>
      <c r="CC24" s="15"/>
      <c r="CD24" s="15"/>
      <c r="CE24" s="24">
        <v>100</v>
      </c>
      <c r="CF24" s="15"/>
      <c r="CG24" s="15"/>
      <c r="CH24" s="13">
        <v>121</v>
      </c>
      <c r="CI24" s="25">
        <v>110</v>
      </c>
      <c r="CJ24" s="13">
        <v>113</v>
      </c>
      <c r="CK24" s="13">
        <v>131</v>
      </c>
      <c r="CL24" s="25">
        <v>108</v>
      </c>
      <c r="CM24" s="13">
        <v>118</v>
      </c>
      <c r="CN24" s="25">
        <v>108</v>
      </c>
      <c r="CO24" s="13">
        <v>122</v>
      </c>
      <c r="CP24" s="25">
        <v>104</v>
      </c>
      <c r="CQ24" s="13">
        <v>111</v>
      </c>
      <c r="CR24" s="13">
        <v>110</v>
      </c>
      <c r="CS24" s="25">
        <v>109</v>
      </c>
      <c r="CT24" s="15"/>
      <c r="CU24" s="13">
        <v>1000</v>
      </c>
    </row>
    <row r="25" spans="1:99" ht="11.25">
      <c r="A25" s="7">
        <v>19</v>
      </c>
      <c r="B25" s="28">
        <v>3</v>
      </c>
      <c r="C25" s="7" t="s">
        <v>46</v>
      </c>
      <c r="D25" s="7" t="s">
        <v>47</v>
      </c>
      <c r="E25" s="8">
        <f t="shared" si="0"/>
        <v>4070</v>
      </c>
      <c r="F25" s="9">
        <v>11</v>
      </c>
      <c r="I25" s="7">
        <v>233</v>
      </c>
      <c r="J25" s="7"/>
      <c r="K25" s="7"/>
      <c r="L25" s="7"/>
      <c r="M25" s="7"/>
      <c r="N25" s="7"/>
      <c r="O25" s="7"/>
      <c r="AB25" s="21">
        <v>223</v>
      </c>
      <c r="AE25" s="21">
        <v>136</v>
      </c>
      <c r="AL25" s="21">
        <v>600</v>
      </c>
      <c r="AN25" s="21">
        <v>500</v>
      </c>
      <c r="BB25" s="21">
        <v>500</v>
      </c>
      <c r="BC25" s="21">
        <v>300</v>
      </c>
      <c r="BF25" s="21">
        <v>240</v>
      </c>
      <c r="BP25" s="15"/>
      <c r="BQ25" s="15"/>
      <c r="BR25" s="15"/>
      <c r="BS25" s="15"/>
      <c r="BT25" s="15"/>
      <c r="BU25" s="15">
        <v>338</v>
      </c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3">
        <v>500</v>
      </c>
      <c r="CI25" s="13"/>
      <c r="CJ25" s="13">
        <v>500</v>
      </c>
      <c r="CK25" s="13"/>
      <c r="CL25" s="13"/>
      <c r="CM25" s="13"/>
      <c r="CN25" s="13"/>
      <c r="CO25" s="13"/>
      <c r="CP25" s="13"/>
      <c r="CQ25" s="13"/>
      <c r="CR25" s="13"/>
      <c r="CS25" s="13"/>
      <c r="CT25" s="15"/>
      <c r="CU25" s="13"/>
    </row>
    <row r="26" spans="1:99" ht="11.25">
      <c r="A26" s="7">
        <v>20</v>
      </c>
      <c r="B26" s="28">
        <v>4</v>
      </c>
      <c r="C26" s="7" t="s">
        <v>83</v>
      </c>
      <c r="D26" s="7" t="s">
        <v>84</v>
      </c>
      <c r="E26" s="8">
        <f t="shared" si="0"/>
        <v>2905</v>
      </c>
      <c r="F26" s="9">
        <v>9</v>
      </c>
      <c r="G26" s="7">
        <v>400</v>
      </c>
      <c r="I26" s="7">
        <v>267</v>
      </c>
      <c r="J26" s="7"/>
      <c r="K26" s="7"/>
      <c r="L26" s="7">
        <v>350</v>
      </c>
      <c r="M26" s="7"/>
      <c r="N26" s="7"/>
      <c r="O26" s="7"/>
      <c r="BC26" s="21">
        <v>100</v>
      </c>
      <c r="BF26" s="21">
        <v>500</v>
      </c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3"/>
      <c r="CI26" s="13">
        <v>360</v>
      </c>
      <c r="CJ26" s="13">
        <v>500</v>
      </c>
      <c r="CK26" s="13">
        <v>283</v>
      </c>
      <c r="CL26" s="13"/>
      <c r="CM26" s="13">
        <v>145</v>
      </c>
      <c r="CN26" s="13"/>
      <c r="CO26" s="13"/>
      <c r="CP26" s="13"/>
      <c r="CQ26" s="13"/>
      <c r="CR26" s="13"/>
      <c r="CS26" s="13"/>
      <c r="CT26" s="15"/>
      <c r="CU26" s="13"/>
    </row>
    <row r="27" spans="1:99" ht="11.25">
      <c r="A27" s="7">
        <v>21</v>
      </c>
      <c r="B27" s="28">
        <v>9</v>
      </c>
      <c r="C27" s="7" t="s">
        <v>79</v>
      </c>
      <c r="D27" s="7" t="s">
        <v>80</v>
      </c>
      <c r="E27" s="8">
        <f t="shared" si="0"/>
        <v>2776</v>
      </c>
      <c r="F27" s="9">
        <v>7</v>
      </c>
      <c r="J27" s="7"/>
      <c r="K27" s="7"/>
      <c r="L27" s="7"/>
      <c r="M27" s="7"/>
      <c r="N27" s="7">
        <v>330</v>
      </c>
      <c r="O27" s="7"/>
      <c r="AM27" s="21">
        <v>320</v>
      </c>
      <c r="AY27" s="21">
        <v>836</v>
      </c>
      <c r="BD27" s="21">
        <v>656</v>
      </c>
      <c r="BP27" s="15"/>
      <c r="BQ27" s="15">
        <v>204</v>
      </c>
      <c r="BR27" s="15">
        <v>225</v>
      </c>
      <c r="BS27" s="15"/>
      <c r="BT27" s="15"/>
      <c r="BU27" s="15">
        <v>205</v>
      </c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5"/>
      <c r="CU27" s="13"/>
    </row>
    <row r="28" spans="1:99" ht="11.25">
      <c r="A28" s="7">
        <v>22</v>
      </c>
      <c r="B28" s="28">
        <v>26</v>
      </c>
      <c r="C28" s="7" t="s">
        <v>48</v>
      </c>
      <c r="D28" s="7" t="s">
        <v>49</v>
      </c>
      <c r="E28" s="8">
        <f>SUM(G28:CU28)</f>
        <v>1350</v>
      </c>
      <c r="F28" s="9">
        <v>3</v>
      </c>
      <c r="J28" s="7"/>
      <c r="K28" s="7"/>
      <c r="L28" s="7"/>
      <c r="M28" s="7"/>
      <c r="N28" s="7"/>
      <c r="O28" s="7"/>
      <c r="BP28" s="15"/>
      <c r="BQ28" s="15">
        <v>450</v>
      </c>
      <c r="BR28" s="15">
        <v>500</v>
      </c>
      <c r="BS28" s="15">
        <v>400</v>
      </c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5"/>
      <c r="CU28" s="13"/>
    </row>
    <row r="29" spans="1:99" ht="11.25">
      <c r="A29" s="7">
        <v>23</v>
      </c>
      <c r="B29" s="28">
        <v>27</v>
      </c>
      <c r="C29" s="7" t="s">
        <v>34</v>
      </c>
      <c r="D29" s="7" t="s">
        <v>35</v>
      </c>
      <c r="E29" s="8">
        <f t="shared" si="0"/>
        <v>1000</v>
      </c>
      <c r="F29" s="9">
        <v>2</v>
      </c>
      <c r="J29" s="7"/>
      <c r="K29" s="7"/>
      <c r="L29" s="7"/>
      <c r="M29" s="7"/>
      <c r="N29" s="7"/>
      <c r="O29" s="7"/>
      <c r="BB29" s="21">
        <v>500</v>
      </c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3">
        <v>500</v>
      </c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5"/>
      <c r="CU29" s="13"/>
    </row>
    <row r="30" spans="1:99" ht="11.25">
      <c r="A30" s="7">
        <v>24</v>
      </c>
      <c r="B30" s="28">
        <v>15</v>
      </c>
      <c r="C30" s="7" t="s">
        <v>146</v>
      </c>
      <c r="D30" s="7" t="s">
        <v>36</v>
      </c>
      <c r="E30" s="8">
        <f t="shared" si="0"/>
        <v>1000</v>
      </c>
      <c r="F30" s="9">
        <v>2</v>
      </c>
      <c r="J30" s="7"/>
      <c r="K30" s="7"/>
      <c r="L30" s="7"/>
      <c r="M30" s="7"/>
      <c r="N30" s="7"/>
      <c r="O30" s="7"/>
      <c r="AA30" s="21">
        <v>500</v>
      </c>
      <c r="AN30" s="21">
        <v>500</v>
      </c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5"/>
      <c r="CU30" s="13"/>
    </row>
    <row r="31" spans="1:99" ht="11.25">
      <c r="A31" s="7">
        <v>25</v>
      </c>
      <c r="B31" s="28">
        <v>29</v>
      </c>
      <c r="C31" s="7" t="s">
        <v>158</v>
      </c>
      <c r="D31" s="7" t="s">
        <v>159</v>
      </c>
      <c r="E31" s="8">
        <f>SUM(G31:CU31)</f>
        <v>817</v>
      </c>
      <c r="F31" s="9">
        <v>2</v>
      </c>
      <c r="J31" s="7"/>
      <c r="K31" s="7"/>
      <c r="L31" s="7"/>
      <c r="M31" s="7"/>
      <c r="N31" s="7"/>
      <c r="O31" s="7"/>
      <c r="AN31" s="21">
        <v>317</v>
      </c>
      <c r="BB31" s="21">
        <v>500</v>
      </c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5"/>
      <c r="CU31" s="13"/>
    </row>
    <row r="32" spans="1:99" ht="11.25">
      <c r="A32" s="7">
        <v>26</v>
      </c>
      <c r="C32" s="7" t="s">
        <v>131</v>
      </c>
      <c r="D32" s="7" t="s">
        <v>132</v>
      </c>
      <c r="E32" s="8">
        <f t="shared" si="0"/>
        <v>759</v>
      </c>
      <c r="F32" s="9">
        <v>3</v>
      </c>
      <c r="I32" s="7">
        <v>131</v>
      </c>
      <c r="J32" s="7"/>
      <c r="K32" s="7"/>
      <c r="L32" s="7"/>
      <c r="M32" s="7"/>
      <c r="N32" s="7"/>
      <c r="O32" s="7">
        <v>300</v>
      </c>
      <c r="BB32" s="21">
        <v>328</v>
      </c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5"/>
      <c r="CU32" s="13"/>
    </row>
    <row r="33" spans="1:99" ht="11.25">
      <c r="A33" s="7">
        <v>27</v>
      </c>
      <c r="C33" s="7" t="s">
        <v>150</v>
      </c>
      <c r="D33" s="7" t="s">
        <v>151</v>
      </c>
      <c r="E33" s="8">
        <f t="shared" si="0"/>
        <v>667</v>
      </c>
      <c r="F33" s="9">
        <v>2</v>
      </c>
      <c r="J33" s="7"/>
      <c r="K33" s="7"/>
      <c r="L33" s="7"/>
      <c r="M33" s="7"/>
      <c r="N33" s="7"/>
      <c r="O33" s="7"/>
      <c r="AC33" s="21">
        <v>207</v>
      </c>
      <c r="AK33" s="21">
        <v>460</v>
      </c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5"/>
      <c r="CU33" s="13"/>
    </row>
    <row r="34" spans="1:99" ht="11.25">
      <c r="A34" s="7">
        <v>28</v>
      </c>
      <c r="B34" s="28">
        <v>28</v>
      </c>
      <c r="C34" s="7" t="s">
        <v>56</v>
      </c>
      <c r="D34" s="7" t="s">
        <v>55</v>
      </c>
      <c r="E34" s="8">
        <f>SUM(G34:CU34)</f>
        <v>564</v>
      </c>
      <c r="F34" s="9">
        <v>4</v>
      </c>
      <c r="J34" s="7"/>
      <c r="K34" s="7"/>
      <c r="L34" s="7"/>
      <c r="M34" s="7"/>
      <c r="N34" s="7"/>
      <c r="O34" s="7"/>
      <c r="BK34" s="21">
        <v>125</v>
      </c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3">
        <v>176</v>
      </c>
      <c r="CI34" s="13">
        <v>146</v>
      </c>
      <c r="CJ34" s="13"/>
      <c r="CK34" s="13"/>
      <c r="CL34" s="13">
        <v>117</v>
      </c>
      <c r="CM34" s="13"/>
      <c r="CN34" s="13"/>
      <c r="CO34" s="13"/>
      <c r="CP34" s="13"/>
      <c r="CQ34" s="13"/>
      <c r="CR34" s="13"/>
      <c r="CS34" s="13"/>
      <c r="CT34" s="15"/>
      <c r="CU34" s="13"/>
    </row>
    <row r="35" spans="1:99" ht="11.25">
      <c r="A35" s="7">
        <v>29</v>
      </c>
      <c r="B35" s="28">
        <v>25</v>
      </c>
      <c r="C35" s="7" t="s">
        <v>50</v>
      </c>
      <c r="D35" s="7" t="s">
        <v>51</v>
      </c>
      <c r="E35" s="8">
        <f t="shared" si="0"/>
        <v>496</v>
      </c>
      <c r="F35" s="9">
        <v>2</v>
      </c>
      <c r="J35" s="7"/>
      <c r="K35" s="7"/>
      <c r="L35" s="7"/>
      <c r="M35" s="7"/>
      <c r="N35" s="7"/>
      <c r="O35" s="7"/>
      <c r="W35" s="21">
        <v>349</v>
      </c>
      <c r="BB35" s="21">
        <v>147</v>
      </c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5"/>
      <c r="CU35" s="13"/>
    </row>
    <row r="36" spans="1:99" ht="11.25">
      <c r="A36" s="7">
        <v>30</v>
      </c>
      <c r="B36" s="28">
        <v>31</v>
      </c>
      <c r="C36" s="7" t="s">
        <v>54</v>
      </c>
      <c r="D36" s="7" t="s">
        <v>55</v>
      </c>
      <c r="E36" s="8">
        <f t="shared" si="0"/>
        <v>467</v>
      </c>
      <c r="F36" s="9">
        <v>3</v>
      </c>
      <c r="G36" s="7">
        <v>150</v>
      </c>
      <c r="I36" s="7">
        <v>162</v>
      </c>
      <c r="J36" s="7"/>
      <c r="K36" s="7"/>
      <c r="L36" s="7">
        <v>155</v>
      </c>
      <c r="M36" s="7"/>
      <c r="N36" s="7"/>
      <c r="O36" s="7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5"/>
      <c r="CU36" s="13"/>
    </row>
    <row r="37" spans="1:99" ht="11.25">
      <c r="A37" s="7">
        <v>31</v>
      </c>
      <c r="B37" s="28">
        <v>32</v>
      </c>
      <c r="C37" s="7" t="s">
        <v>103</v>
      </c>
      <c r="D37" s="7" t="s">
        <v>104</v>
      </c>
      <c r="E37" s="8">
        <f>SUM(G37:CU37)</f>
        <v>175</v>
      </c>
      <c r="F37" s="9">
        <v>1</v>
      </c>
      <c r="G37" s="7">
        <v>175</v>
      </c>
      <c r="J37" s="7"/>
      <c r="K37" s="7"/>
      <c r="L37" s="7"/>
      <c r="M37" s="7"/>
      <c r="N37" s="7"/>
      <c r="O37" s="7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5"/>
      <c r="CU37" s="13"/>
    </row>
    <row r="38" spans="1:99" ht="11.25">
      <c r="A38" s="7">
        <v>32</v>
      </c>
      <c r="C38" s="7" t="s">
        <v>135</v>
      </c>
      <c r="D38" s="7" t="s">
        <v>136</v>
      </c>
      <c r="E38" s="8">
        <f>SUM(G38:CU38)</f>
        <v>115</v>
      </c>
      <c r="F38" s="9">
        <v>1</v>
      </c>
      <c r="J38" s="7"/>
      <c r="K38" s="7"/>
      <c r="L38" s="7">
        <v>115</v>
      </c>
      <c r="M38" s="7"/>
      <c r="N38" s="7"/>
      <c r="O38" s="7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5"/>
      <c r="CU38" s="13"/>
    </row>
    <row r="39" spans="1:99" ht="11.25">
      <c r="A39" s="7">
        <v>33</v>
      </c>
      <c r="B39" s="28">
        <v>36</v>
      </c>
      <c r="C39" s="7" t="s">
        <v>92</v>
      </c>
      <c r="D39" s="7" t="s">
        <v>33</v>
      </c>
      <c r="E39" s="8">
        <f>SUM(G39:CU39)</f>
        <v>114</v>
      </c>
      <c r="F39" s="9">
        <v>1</v>
      </c>
      <c r="J39" s="7"/>
      <c r="K39" s="7"/>
      <c r="L39" s="7"/>
      <c r="M39" s="7"/>
      <c r="N39" s="7"/>
      <c r="O39" s="7"/>
      <c r="BB39" s="21">
        <v>114</v>
      </c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5"/>
      <c r="CU39" s="13"/>
    </row>
    <row r="40" spans="10:99" ht="11.25">
      <c r="J40" s="7"/>
      <c r="K40" s="7"/>
      <c r="L40" s="7"/>
      <c r="M40" s="7"/>
      <c r="N40" s="7"/>
      <c r="O40" s="7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5"/>
      <c r="CU40" s="13"/>
    </row>
    <row r="41" spans="1:99" s="1" customFormat="1" ht="11.25">
      <c r="A41" s="1" t="s">
        <v>57</v>
      </c>
      <c r="B41" s="27"/>
      <c r="E41" s="8"/>
      <c r="F41" s="9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4"/>
      <c r="CU41" s="10"/>
    </row>
    <row r="42" spans="1:99" ht="11.25">
      <c r="A42" s="7">
        <v>1</v>
      </c>
      <c r="B42" s="28">
        <v>2</v>
      </c>
      <c r="C42" s="7" t="s">
        <v>61</v>
      </c>
      <c r="D42" s="7" t="s">
        <v>62</v>
      </c>
      <c r="E42" s="8">
        <f>SUM(G42:CU42)-G42-I42-L42-AB42-AW42-AX42</f>
        <v>11644</v>
      </c>
      <c r="F42" s="9">
        <v>26</v>
      </c>
      <c r="G42" s="23">
        <v>275</v>
      </c>
      <c r="I42" s="23">
        <v>175</v>
      </c>
      <c r="J42" s="7"/>
      <c r="K42" s="7"/>
      <c r="L42" s="23">
        <v>233</v>
      </c>
      <c r="M42" s="7"/>
      <c r="N42" s="7"/>
      <c r="O42" s="7"/>
      <c r="P42" s="21">
        <v>813</v>
      </c>
      <c r="S42" s="21">
        <v>535</v>
      </c>
      <c r="W42" s="21">
        <v>600</v>
      </c>
      <c r="AB42" s="22">
        <v>300</v>
      </c>
      <c r="AE42" s="21">
        <v>450</v>
      </c>
      <c r="AM42" s="21">
        <v>641</v>
      </c>
      <c r="AN42" s="21">
        <v>500</v>
      </c>
      <c r="AQ42" s="21">
        <v>400</v>
      </c>
      <c r="AW42" s="22">
        <v>250</v>
      </c>
      <c r="AX42" s="22">
        <v>200</v>
      </c>
      <c r="BD42" s="21">
        <v>976</v>
      </c>
      <c r="BF42" s="21">
        <v>300</v>
      </c>
      <c r="BK42" s="21">
        <v>329</v>
      </c>
      <c r="BP42" s="15">
        <v>600</v>
      </c>
      <c r="BQ42" s="15"/>
      <c r="BR42" s="15"/>
      <c r="BS42" s="15">
        <v>500</v>
      </c>
      <c r="BT42" s="15">
        <v>500</v>
      </c>
      <c r="BU42" s="15">
        <v>500</v>
      </c>
      <c r="BV42" s="15"/>
      <c r="BW42" s="15">
        <v>500</v>
      </c>
      <c r="BX42" s="15"/>
      <c r="BY42" s="15">
        <v>500</v>
      </c>
      <c r="BZ42" s="15">
        <v>500</v>
      </c>
      <c r="CA42" s="15">
        <v>500</v>
      </c>
      <c r="CB42" s="15"/>
      <c r="CC42" s="15">
        <v>500</v>
      </c>
      <c r="CD42" s="15">
        <v>500</v>
      </c>
      <c r="CE42" s="15"/>
      <c r="CF42" s="15"/>
      <c r="CG42" s="15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5">
        <v>1000</v>
      </c>
      <c r="CU42" s="13"/>
    </row>
    <row r="43" spans="1:99" ht="11.25">
      <c r="A43" s="7">
        <v>2</v>
      </c>
      <c r="B43" s="28">
        <v>7</v>
      </c>
      <c r="C43" s="7" t="s">
        <v>30</v>
      </c>
      <c r="D43" s="7" t="s">
        <v>101</v>
      </c>
      <c r="E43" s="8">
        <f>SUM(G43:CU43)-G43-I43-L43-AB43-AE43-BC43-BF43-BG43-CQ43-CR43-CS43</f>
        <v>11063</v>
      </c>
      <c r="F43" s="9">
        <v>31</v>
      </c>
      <c r="G43" s="23">
        <v>267</v>
      </c>
      <c r="I43" s="23">
        <v>150</v>
      </c>
      <c r="J43" s="7"/>
      <c r="K43" s="7"/>
      <c r="L43" s="23">
        <v>150</v>
      </c>
      <c r="M43" s="7"/>
      <c r="N43" s="7"/>
      <c r="O43" s="7"/>
      <c r="AB43" s="22">
        <v>250</v>
      </c>
      <c r="AE43" s="22">
        <v>113</v>
      </c>
      <c r="AM43" s="21">
        <v>514</v>
      </c>
      <c r="BB43" s="21">
        <v>500</v>
      </c>
      <c r="BC43" s="22">
        <v>100</v>
      </c>
      <c r="BF43" s="22">
        <v>200</v>
      </c>
      <c r="BG43" s="22">
        <v>200</v>
      </c>
      <c r="BH43" s="22"/>
      <c r="BI43" s="22"/>
      <c r="BJ43" s="22"/>
      <c r="BM43" s="21">
        <v>500</v>
      </c>
      <c r="BO43" s="21">
        <v>500</v>
      </c>
      <c r="BP43" s="15">
        <v>500</v>
      </c>
      <c r="BQ43" s="15">
        <v>500</v>
      </c>
      <c r="BR43" s="15">
        <v>500</v>
      </c>
      <c r="BS43" s="15">
        <v>500</v>
      </c>
      <c r="BT43" s="15">
        <v>500</v>
      </c>
      <c r="BU43" s="15">
        <v>500</v>
      </c>
      <c r="BV43" s="15"/>
      <c r="BW43" s="15">
        <v>500</v>
      </c>
      <c r="BX43" s="15">
        <v>500</v>
      </c>
      <c r="BY43" s="15">
        <v>460</v>
      </c>
      <c r="BZ43" s="15">
        <v>340</v>
      </c>
      <c r="CA43" s="15"/>
      <c r="CB43" s="15">
        <v>343</v>
      </c>
      <c r="CC43" s="15"/>
      <c r="CD43" s="15"/>
      <c r="CE43" s="15">
        <v>360</v>
      </c>
      <c r="CF43" s="15"/>
      <c r="CG43" s="15"/>
      <c r="CH43" s="13"/>
      <c r="CI43" s="13"/>
      <c r="CJ43" s="13">
        <v>289</v>
      </c>
      <c r="CK43" s="13">
        <v>500</v>
      </c>
      <c r="CL43" s="13"/>
      <c r="CM43" s="13">
        <v>443</v>
      </c>
      <c r="CN43" s="13"/>
      <c r="CO43" s="13"/>
      <c r="CP43" s="13">
        <v>314</v>
      </c>
      <c r="CQ43" s="25">
        <v>270</v>
      </c>
      <c r="CR43" s="25">
        <v>175</v>
      </c>
      <c r="CS43" s="25">
        <v>238</v>
      </c>
      <c r="CT43" s="15">
        <v>1000</v>
      </c>
      <c r="CU43" s="13">
        <v>1000</v>
      </c>
    </row>
    <row r="44" spans="1:99" ht="11.25">
      <c r="A44" s="7">
        <v>3</v>
      </c>
      <c r="B44" s="28">
        <v>1</v>
      </c>
      <c r="C44" s="7" t="s">
        <v>52</v>
      </c>
      <c r="D44" s="7" t="s">
        <v>58</v>
      </c>
      <c r="E44" s="8">
        <f>SUM(G44:CU44)-I44-L44-AX44</f>
        <v>11051</v>
      </c>
      <c r="F44" s="9">
        <v>23</v>
      </c>
      <c r="G44" s="7">
        <v>500</v>
      </c>
      <c r="I44" s="23">
        <v>350</v>
      </c>
      <c r="J44" s="7"/>
      <c r="K44" s="7"/>
      <c r="L44" s="23">
        <v>350</v>
      </c>
      <c r="M44" s="7"/>
      <c r="N44" s="7"/>
      <c r="O44" s="7"/>
      <c r="P44" s="21">
        <v>937</v>
      </c>
      <c r="R44" s="21">
        <v>700</v>
      </c>
      <c r="U44" s="21">
        <v>500</v>
      </c>
      <c r="W44" s="21">
        <v>600</v>
      </c>
      <c r="X44" s="21">
        <v>400</v>
      </c>
      <c r="AB44" s="21">
        <v>600</v>
      </c>
      <c r="AE44" s="21">
        <v>500</v>
      </c>
      <c r="AF44" s="21">
        <v>500</v>
      </c>
      <c r="AI44" s="21">
        <v>600</v>
      </c>
      <c r="AM44" s="21">
        <v>864</v>
      </c>
      <c r="AN44" s="21">
        <v>500</v>
      </c>
      <c r="AQ44" s="21">
        <v>450</v>
      </c>
      <c r="AV44" s="21">
        <v>500</v>
      </c>
      <c r="AW44" s="21">
        <v>400</v>
      </c>
      <c r="AX44" s="22">
        <v>300</v>
      </c>
      <c r="BC44" s="21">
        <v>500</v>
      </c>
      <c r="BF44" s="21">
        <v>500</v>
      </c>
      <c r="BK44" s="21">
        <v>500</v>
      </c>
      <c r="BP44" s="15"/>
      <c r="BQ44" s="15"/>
      <c r="BR44" s="15">
        <v>500</v>
      </c>
      <c r="BS44" s="15"/>
      <c r="BT44" s="15"/>
      <c r="BU44" s="15">
        <v>500</v>
      </c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5"/>
      <c r="CU44" s="13"/>
    </row>
    <row r="45" spans="1:99" ht="11.25">
      <c r="A45" s="7">
        <v>4</v>
      </c>
      <c r="C45" s="7" t="s">
        <v>129</v>
      </c>
      <c r="D45" s="7" t="s">
        <v>130</v>
      </c>
      <c r="E45" s="8">
        <f aca="true" t="shared" si="1" ref="E45:E53">SUM(G45:CU45)</f>
        <v>8819</v>
      </c>
      <c r="F45" s="9">
        <v>20</v>
      </c>
      <c r="G45" s="7">
        <v>200</v>
      </c>
      <c r="I45" s="7">
        <v>200</v>
      </c>
      <c r="J45" s="7"/>
      <c r="K45" s="7"/>
      <c r="L45" s="7">
        <v>500</v>
      </c>
      <c r="M45" s="7"/>
      <c r="N45" s="7"/>
      <c r="O45" s="7"/>
      <c r="U45" s="21">
        <v>500</v>
      </c>
      <c r="W45" s="21">
        <v>600</v>
      </c>
      <c r="Z45" s="21">
        <v>300</v>
      </c>
      <c r="AE45" s="21">
        <v>225</v>
      </c>
      <c r="AM45" s="21">
        <v>530</v>
      </c>
      <c r="AQ45" s="21">
        <v>400</v>
      </c>
      <c r="BF45" s="21">
        <v>240</v>
      </c>
      <c r="BP45" s="15">
        <v>333</v>
      </c>
      <c r="BQ45" s="15"/>
      <c r="BR45" s="15">
        <v>271</v>
      </c>
      <c r="BS45" s="15">
        <v>500</v>
      </c>
      <c r="BT45" s="15">
        <v>480</v>
      </c>
      <c r="BU45" s="15">
        <v>280</v>
      </c>
      <c r="BV45" s="15"/>
      <c r="BW45" s="15"/>
      <c r="BX45" s="15"/>
      <c r="BY45" s="15">
        <v>360</v>
      </c>
      <c r="BZ45" s="15">
        <v>500</v>
      </c>
      <c r="CA45" s="15"/>
      <c r="CB45" s="15">
        <v>500</v>
      </c>
      <c r="CC45" s="15">
        <v>500</v>
      </c>
      <c r="CD45" s="15"/>
      <c r="CE45" s="15">
        <v>400</v>
      </c>
      <c r="CF45" s="15"/>
      <c r="CG45" s="15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5">
        <v>1000</v>
      </c>
      <c r="CU45" s="13"/>
    </row>
    <row r="46" spans="1:99" ht="11.25">
      <c r="A46" s="7">
        <v>5</v>
      </c>
      <c r="B46" s="28">
        <v>6</v>
      </c>
      <c r="C46" s="7" t="s">
        <v>59</v>
      </c>
      <c r="D46" s="7" t="s">
        <v>60</v>
      </c>
      <c r="E46" s="8">
        <f t="shared" si="1"/>
        <v>6974</v>
      </c>
      <c r="F46" s="9">
        <v>13</v>
      </c>
      <c r="G46" s="7">
        <v>500</v>
      </c>
      <c r="I46" s="7">
        <v>500</v>
      </c>
      <c r="J46" s="7"/>
      <c r="K46" s="7"/>
      <c r="L46" s="7">
        <v>500</v>
      </c>
      <c r="M46" s="7"/>
      <c r="N46" s="7"/>
      <c r="O46" s="7"/>
      <c r="P46" s="21">
        <v>874</v>
      </c>
      <c r="W46" s="21">
        <v>600</v>
      </c>
      <c r="AE46" s="21">
        <v>300</v>
      </c>
      <c r="AF46" s="21">
        <v>500</v>
      </c>
      <c r="AM46" s="21">
        <v>650</v>
      </c>
      <c r="BF46" s="21">
        <v>450</v>
      </c>
      <c r="BK46" s="21">
        <v>500</v>
      </c>
      <c r="BP46" s="15"/>
      <c r="BQ46" s="15"/>
      <c r="BR46" s="15"/>
      <c r="BS46" s="15"/>
      <c r="BT46" s="15"/>
      <c r="BU46" s="15">
        <v>500</v>
      </c>
      <c r="BV46" s="15"/>
      <c r="BW46" s="15"/>
      <c r="BX46" s="15"/>
      <c r="BY46" s="15"/>
      <c r="BZ46" s="15"/>
      <c r="CA46" s="15"/>
      <c r="CB46" s="15"/>
      <c r="CC46" s="15"/>
      <c r="CD46" s="15">
        <v>500</v>
      </c>
      <c r="CE46" s="15">
        <v>600</v>
      </c>
      <c r="CF46" s="15"/>
      <c r="CG46" s="15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5"/>
      <c r="CU46" s="13"/>
    </row>
    <row r="47" spans="1:99" ht="11.25">
      <c r="A47" s="7">
        <v>6</v>
      </c>
      <c r="B47" s="28">
        <v>3</v>
      </c>
      <c r="C47" s="7" t="s">
        <v>56</v>
      </c>
      <c r="D47" s="7" t="s">
        <v>63</v>
      </c>
      <c r="E47" s="8">
        <f t="shared" si="1"/>
        <v>4052</v>
      </c>
      <c r="F47" s="9">
        <v>12</v>
      </c>
      <c r="G47" s="7">
        <v>100</v>
      </c>
      <c r="I47" s="7">
        <v>200</v>
      </c>
      <c r="J47" s="7"/>
      <c r="K47" s="7"/>
      <c r="L47" s="7">
        <v>200</v>
      </c>
      <c r="M47" s="7"/>
      <c r="N47" s="7"/>
      <c r="O47" s="7"/>
      <c r="BF47" s="21">
        <v>300</v>
      </c>
      <c r="BK47" s="21">
        <v>177</v>
      </c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3">
        <v>500</v>
      </c>
      <c r="CI47" s="13">
        <v>175</v>
      </c>
      <c r="CJ47" s="13"/>
      <c r="CK47" s="13"/>
      <c r="CL47" s="13">
        <v>233</v>
      </c>
      <c r="CM47" s="13"/>
      <c r="CN47" s="13">
        <v>500</v>
      </c>
      <c r="CO47" s="13"/>
      <c r="CP47" s="13"/>
      <c r="CQ47" s="13">
        <v>167</v>
      </c>
      <c r="CR47" s="13">
        <v>250</v>
      </c>
      <c r="CS47" s="13">
        <v>250</v>
      </c>
      <c r="CT47" s="15"/>
      <c r="CU47" s="13">
        <v>1000</v>
      </c>
    </row>
    <row r="48" spans="1:99" ht="11.25">
      <c r="A48" s="7">
        <v>7</v>
      </c>
      <c r="C48" s="7" t="s">
        <v>127</v>
      </c>
      <c r="D48" s="7" t="s">
        <v>128</v>
      </c>
      <c r="E48" s="8">
        <f t="shared" si="1"/>
        <v>3919</v>
      </c>
      <c r="F48" s="9">
        <v>14</v>
      </c>
      <c r="G48" s="7">
        <v>133</v>
      </c>
      <c r="I48" s="7">
        <v>120</v>
      </c>
      <c r="J48" s="7"/>
      <c r="K48" s="7"/>
      <c r="L48" s="7">
        <v>120</v>
      </c>
      <c r="M48" s="7"/>
      <c r="N48" s="7"/>
      <c r="O48" s="7"/>
      <c r="AW48" s="21">
        <v>233</v>
      </c>
      <c r="BF48" s="21">
        <v>200</v>
      </c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3">
        <v>209</v>
      </c>
      <c r="CI48" s="13"/>
      <c r="CJ48" s="13">
        <v>153</v>
      </c>
      <c r="CK48" s="13">
        <v>338</v>
      </c>
      <c r="CL48" s="13">
        <v>225</v>
      </c>
      <c r="CM48" s="13">
        <v>344</v>
      </c>
      <c r="CN48" s="13">
        <v>360</v>
      </c>
      <c r="CO48" s="13"/>
      <c r="CP48" s="13"/>
      <c r="CQ48" s="13">
        <v>150</v>
      </c>
      <c r="CR48" s="13">
        <v>140</v>
      </c>
      <c r="CS48" s="13">
        <v>194</v>
      </c>
      <c r="CT48" s="15"/>
      <c r="CU48" s="13">
        <v>1000</v>
      </c>
    </row>
    <row r="49" spans="1:99" ht="11.25">
      <c r="A49" s="7">
        <v>8</v>
      </c>
      <c r="B49" s="28">
        <v>9</v>
      </c>
      <c r="C49" s="7" t="s">
        <v>37</v>
      </c>
      <c r="D49" s="7" t="s">
        <v>58</v>
      </c>
      <c r="E49" s="8">
        <f t="shared" si="1"/>
        <v>3526</v>
      </c>
      <c r="F49" s="9">
        <v>13</v>
      </c>
      <c r="J49" s="7"/>
      <c r="K49" s="7"/>
      <c r="L49" s="7"/>
      <c r="M49" s="7"/>
      <c r="N49" s="7"/>
      <c r="O49" s="7"/>
      <c r="AE49" s="21">
        <v>129</v>
      </c>
      <c r="AF49" s="21">
        <v>283</v>
      </c>
      <c r="BF49" s="21">
        <v>250</v>
      </c>
      <c r="BP49" s="15">
        <v>167</v>
      </c>
      <c r="BQ49" s="15"/>
      <c r="BR49" s="15"/>
      <c r="BS49" s="15">
        <v>160</v>
      </c>
      <c r="BT49" s="15">
        <v>220</v>
      </c>
      <c r="BU49" s="15">
        <v>167</v>
      </c>
      <c r="BV49" s="15">
        <v>200</v>
      </c>
      <c r="BW49" s="15">
        <v>250</v>
      </c>
      <c r="BX49" s="15">
        <v>150</v>
      </c>
      <c r="BY49" s="15">
        <v>175</v>
      </c>
      <c r="BZ49" s="15">
        <v>175</v>
      </c>
      <c r="CA49" s="15"/>
      <c r="CB49" s="15"/>
      <c r="CC49" s="15">
        <v>200</v>
      </c>
      <c r="CD49" s="15"/>
      <c r="CE49" s="15"/>
      <c r="CF49" s="15"/>
      <c r="CG49" s="15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5">
        <v>1000</v>
      </c>
      <c r="CU49" s="13"/>
    </row>
    <row r="50" spans="1:99" ht="11.25">
      <c r="A50" s="7">
        <v>9</v>
      </c>
      <c r="B50" s="28">
        <v>4</v>
      </c>
      <c r="C50" s="7" t="s">
        <v>64</v>
      </c>
      <c r="D50" s="7" t="s">
        <v>65</v>
      </c>
      <c r="E50" s="8">
        <f t="shared" si="1"/>
        <v>2251</v>
      </c>
      <c r="F50" s="9">
        <v>6</v>
      </c>
      <c r="J50" s="7"/>
      <c r="K50" s="7"/>
      <c r="L50" s="7"/>
      <c r="M50" s="7"/>
      <c r="N50" s="7"/>
      <c r="O50" s="7"/>
      <c r="AF50" s="21">
        <v>425</v>
      </c>
      <c r="AM50" s="21">
        <v>516</v>
      </c>
      <c r="AW50" s="21">
        <v>200</v>
      </c>
      <c r="BB50" s="21">
        <v>500</v>
      </c>
      <c r="BK50" s="21">
        <v>230</v>
      </c>
      <c r="BP50" s="15"/>
      <c r="BQ50" s="15"/>
      <c r="BR50" s="15">
        <v>380</v>
      </c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5"/>
      <c r="CU50" s="13"/>
    </row>
    <row r="51" spans="1:99" ht="11.25">
      <c r="A51" s="7">
        <v>10</v>
      </c>
      <c r="B51" s="28">
        <v>8</v>
      </c>
      <c r="C51" s="7" t="s">
        <v>90</v>
      </c>
      <c r="D51" s="7" t="s">
        <v>91</v>
      </c>
      <c r="E51" s="8">
        <f>SUM(G51:CU51)</f>
        <v>516</v>
      </c>
      <c r="F51" s="9">
        <v>2</v>
      </c>
      <c r="G51" s="7">
        <v>160</v>
      </c>
      <c r="J51" s="7"/>
      <c r="K51" s="7"/>
      <c r="L51" s="7"/>
      <c r="M51" s="7"/>
      <c r="N51" s="7"/>
      <c r="O51" s="7"/>
      <c r="BB51" s="21">
        <v>356</v>
      </c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5"/>
      <c r="CU51" s="13"/>
    </row>
    <row r="52" spans="1:99" ht="11.25">
      <c r="A52" s="7">
        <v>11</v>
      </c>
      <c r="B52" s="28">
        <v>5</v>
      </c>
      <c r="C52" s="7" t="s">
        <v>50</v>
      </c>
      <c r="D52" s="7" t="s">
        <v>163</v>
      </c>
      <c r="E52" s="8">
        <f t="shared" si="1"/>
        <v>457</v>
      </c>
      <c r="F52" s="9">
        <v>1</v>
      </c>
      <c r="J52" s="7"/>
      <c r="K52" s="7"/>
      <c r="L52" s="7"/>
      <c r="M52" s="7"/>
      <c r="N52" s="7"/>
      <c r="O52" s="7"/>
      <c r="BB52" s="21">
        <v>457</v>
      </c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5"/>
      <c r="CU52" s="13"/>
    </row>
    <row r="53" spans="1:99" ht="11.25">
      <c r="A53" s="7">
        <v>12</v>
      </c>
      <c r="B53" s="28">
        <v>10</v>
      </c>
      <c r="C53" s="7" t="s">
        <v>85</v>
      </c>
      <c r="D53" s="7" t="s">
        <v>86</v>
      </c>
      <c r="E53" s="8">
        <f t="shared" si="1"/>
        <v>200</v>
      </c>
      <c r="F53" s="9">
        <v>1</v>
      </c>
      <c r="G53" s="7">
        <v>200</v>
      </c>
      <c r="J53" s="7"/>
      <c r="K53" s="7"/>
      <c r="L53" s="7"/>
      <c r="M53" s="7"/>
      <c r="N53" s="7"/>
      <c r="O53" s="7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5"/>
      <c r="CU53" s="13"/>
    </row>
    <row r="54" spans="10:99" ht="11.25">
      <c r="J54" s="7"/>
      <c r="K54" s="7"/>
      <c r="L54" s="7"/>
      <c r="M54" s="7"/>
      <c r="N54" s="7"/>
      <c r="O54" s="7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5"/>
      <c r="CU54" s="13"/>
    </row>
    <row r="55" spans="1:99" s="1" customFormat="1" ht="11.25">
      <c r="A55" s="1" t="s">
        <v>87</v>
      </c>
      <c r="B55" s="27"/>
      <c r="E55" s="8"/>
      <c r="F55" s="9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4"/>
      <c r="CU55" s="10"/>
    </row>
    <row r="56" spans="1:99" ht="11.25">
      <c r="A56" s="7">
        <v>1</v>
      </c>
      <c r="B56" s="28">
        <v>4</v>
      </c>
      <c r="C56" s="7" t="s">
        <v>115</v>
      </c>
      <c r="D56" s="7" t="s">
        <v>117</v>
      </c>
      <c r="E56" s="8">
        <f aca="true" t="shared" si="2" ref="E56:E61">SUM(G56:CU56)</f>
        <v>1250</v>
      </c>
      <c r="F56" s="9">
        <v>4</v>
      </c>
      <c r="G56" s="7">
        <v>217</v>
      </c>
      <c r="I56" s="7">
        <v>300</v>
      </c>
      <c r="J56" s="7"/>
      <c r="K56" s="7"/>
      <c r="L56" s="7">
        <v>433</v>
      </c>
      <c r="M56" s="7"/>
      <c r="N56" s="7"/>
      <c r="O56" s="7"/>
      <c r="BF56" s="21">
        <v>300</v>
      </c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5"/>
      <c r="CU56" s="13"/>
    </row>
    <row r="57" spans="1:99" ht="11.25">
      <c r="A57" s="7">
        <v>2</v>
      </c>
      <c r="B57" s="28">
        <v>2</v>
      </c>
      <c r="C57" s="7" t="s">
        <v>37</v>
      </c>
      <c r="D57" s="7" t="s">
        <v>88</v>
      </c>
      <c r="E57" s="8">
        <f t="shared" si="2"/>
        <v>1213</v>
      </c>
      <c r="F57" s="9">
        <v>5</v>
      </c>
      <c r="J57" s="7"/>
      <c r="K57" s="7"/>
      <c r="L57" s="7"/>
      <c r="M57" s="7"/>
      <c r="N57" s="7"/>
      <c r="O57" s="7"/>
      <c r="AF57" s="21">
        <v>400</v>
      </c>
      <c r="AH57" s="21">
        <v>150</v>
      </c>
      <c r="AW57" s="21">
        <v>333</v>
      </c>
      <c r="BF57" s="21">
        <v>180</v>
      </c>
      <c r="BP57" s="15"/>
      <c r="BQ57" s="15"/>
      <c r="BR57" s="15"/>
      <c r="BS57" s="15"/>
      <c r="BT57" s="15"/>
      <c r="BU57" s="15">
        <v>150</v>
      </c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5"/>
      <c r="CU57" s="13"/>
    </row>
    <row r="58" spans="1:99" ht="11.25">
      <c r="A58" s="7">
        <v>3</v>
      </c>
      <c r="B58" s="28">
        <v>3</v>
      </c>
      <c r="C58" s="7" t="s">
        <v>115</v>
      </c>
      <c r="D58" s="7" t="s">
        <v>116</v>
      </c>
      <c r="E58" s="8">
        <f t="shared" si="2"/>
        <v>725</v>
      </c>
      <c r="F58" s="9">
        <v>4</v>
      </c>
      <c r="G58" s="7">
        <v>240</v>
      </c>
      <c r="I58" s="7">
        <v>214</v>
      </c>
      <c r="J58" s="7"/>
      <c r="K58" s="7"/>
      <c r="L58" s="7">
        <v>171</v>
      </c>
      <c r="M58" s="7"/>
      <c r="N58" s="7"/>
      <c r="O58" s="7"/>
      <c r="BF58" s="21">
        <v>100</v>
      </c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5"/>
      <c r="CU58" s="13"/>
    </row>
    <row r="59" spans="1:99" ht="11.25">
      <c r="A59" s="7">
        <v>4</v>
      </c>
      <c r="C59" s="7" t="s">
        <v>54</v>
      </c>
      <c r="D59" s="7" t="s">
        <v>134</v>
      </c>
      <c r="E59" s="8">
        <f t="shared" si="2"/>
        <v>471</v>
      </c>
      <c r="F59" s="9">
        <v>3</v>
      </c>
      <c r="I59" s="7">
        <v>188</v>
      </c>
      <c r="J59" s="7"/>
      <c r="K59" s="7"/>
      <c r="L59" s="7">
        <v>150</v>
      </c>
      <c r="M59" s="7"/>
      <c r="N59" s="7"/>
      <c r="O59" s="7"/>
      <c r="BP59" s="15"/>
      <c r="BQ59" s="15"/>
      <c r="BR59" s="15"/>
      <c r="BS59" s="15"/>
      <c r="BT59" s="15"/>
      <c r="BU59" s="15">
        <v>133</v>
      </c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5"/>
      <c r="CU59" s="13"/>
    </row>
    <row r="60" spans="1:99" ht="11.25">
      <c r="A60" s="7">
        <v>5</v>
      </c>
      <c r="B60" s="28">
        <v>1</v>
      </c>
      <c r="C60" s="7" t="s">
        <v>92</v>
      </c>
      <c r="D60" s="7" t="s">
        <v>93</v>
      </c>
      <c r="E60" s="8">
        <f t="shared" si="2"/>
        <v>250</v>
      </c>
      <c r="F60" s="9">
        <v>1</v>
      </c>
      <c r="G60" s="7">
        <v>250</v>
      </c>
      <c r="J60" s="7"/>
      <c r="K60" s="7"/>
      <c r="L60" s="7"/>
      <c r="M60" s="7"/>
      <c r="N60" s="7"/>
      <c r="O60" s="7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5"/>
      <c r="CU60" s="13"/>
    </row>
    <row r="61" spans="1:99" ht="11.25">
      <c r="A61" s="7">
        <v>6</v>
      </c>
      <c r="B61" s="28">
        <v>4</v>
      </c>
      <c r="C61" s="7" t="s">
        <v>37</v>
      </c>
      <c r="D61" s="7" t="s">
        <v>114</v>
      </c>
      <c r="E61" s="8">
        <f t="shared" si="2"/>
        <v>213</v>
      </c>
      <c r="F61" s="9">
        <v>2</v>
      </c>
      <c r="J61" s="7"/>
      <c r="K61" s="7"/>
      <c r="L61" s="7"/>
      <c r="M61" s="7"/>
      <c r="N61" s="7"/>
      <c r="O61" s="7"/>
      <c r="AF61" s="21">
        <v>100</v>
      </c>
      <c r="BF61" s="21">
        <v>113</v>
      </c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5"/>
      <c r="CU61" s="13"/>
    </row>
    <row r="62" spans="10:99" ht="11.25">
      <c r="J62" s="7"/>
      <c r="K62" s="7"/>
      <c r="L62" s="7"/>
      <c r="M62" s="7"/>
      <c r="N62" s="7"/>
      <c r="O62" s="7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5"/>
      <c r="CU62" s="13"/>
    </row>
    <row r="63" spans="1:99" s="1" customFormat="1" ht="11.25">
      <c r="A63" s="1" t="s">
        <v>66</v>
      </c>
      <c r="B63" s="27"/>
      <c r="E63" s="8"/>
      <c r="F63" s="9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4"/>
      <c r="CU63" s="10"/>
    </row>
    <row r="64" spans="1:99" ht="11.25">
      <c r="A64" s="7">
        <v>1</v>
      </c>
      <c r="B64" s="28">
        <v>2</v>
      </c>
      <c r="C64" s="7" t="s">
        <v>52</v>
      </c>
      <c r="D64" s="7" t="s">
        <v>68</v>
      </c>
      <c r="E64" s="8">
        <f>SUM(G64:CU64)</f>
        <v>1550</v>
      </c>
      <c r="F64" s="9">
        <v>4</v>
      </c>
      <c r="J64" s="7"/>
      <c r="K64" s="7"/>
      <c r="L64" s="7"/>
      <c r="M64" s="7"/>
      <c r="N64" s="7"/>
      <c r="O64" s="7"/>
      <c r="AF64" s="21">
        <v>200</v>
      </c>
      <c r="BF64" s="21">
        <v>450</v>
      </c>
      <c r="BP64" s="15"/>
      <c r="BQ64" s="15"/>
      <c r="BR64" s="15">
        <v>400</v>
      </c>
      <c r="BS64" s="15"/>
      <c r="BT64" s="15"/>
      <c r="BU64" s="15">
        <v>500</v>
      </c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5"/>
      <c r="CU64" s="13"/>
    </row>
    <row r="65" spans="1:99" ht="11.25">
      <c r="A65" s="7">
        <v>2</v>
      </c>
      <c r="B65" s="28">
        <v>1</v>
      </c>
      <c r="C65" s="7" t="s">
        <v>52</v>
      </c>
      <c r="D65" s="7" t="s">
        <v>67</v>
      </c>
      <c r="E65" s="8">
        <f>SUM(G65:CU65)</f>
        <v>860</v>
      </c>
      <c r="F65" s="9">
        <v>6</v>
      </c>
      <c r="G65" s="7">
        <v>130</v>
      </c>
      <c r="I65" s="7">
        <v>127</v>
      </c>
      <c r="J65" s="7"/>
      <c r="K65" s="7"/>
      <c r="L65" s="7">
        <v>118</v>
      </c>
      <c r="M65" s="7"/>
      <c r="N65" s="7"/>
      <c r="O65" s="7"/>
      <c r="AF65" s="21">
        <v>125</v>
      </c>
      <c r="BB65" s="21">
        <v>235</v>
      </c>
      <c r="BF65" s="21">
        <v>125</v>
      </c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5"/>
      <c r="CU65" s="13"/>
    </row>
    <row r="66" spans="1:99" ht="11.25">
      <c r="A66" s="7">
        <v>3</v>
      </c>
      <c r="C66" s="7" t="s">
        <v>54</v>
      </c>
      <c r="D66" s="7" t="s">
        <v>142</v>
      </c>
      <c r="E66" s="8">
        <f>SUM(G66:CU66)</f>
        <v>300</v>
      </c>
      <c r="F66" s="9">
        <v>1</v>
      </c>
      <c r="J66" s="7"/>
      <c r="K66" s="7"/>
      <c r="L66" s="7"/>
      <c r="M66" s="7"/>
      <c r="N66" s="7"/>
      <c r="O66" s="7"/>
      <c r="BP66" s="15"/>
      <c r="BQ66" s="15"/>
      <c r="BR66" s="15"/>
      <c r="BS66" s="15"/>
      <c r="BT66" s="15"/>
      <c r="BU66" s="15">
        <v>300</v>
      </c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5"/>
      <c r="CU66" s="13"/>
    </row>
  </sheetData>
  <printOptions/>
  <pageMargins left="0.38" right="0.41" top="0.31" bottom="0.32" header="0.2362204724409449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Armin Hast</dc:creator>
  <cp:keywords/>
  <dc:description/>
  <cp:lastModifiedBy>Armin Hast</cp:lastModifiedBy>
  <cp:lastPrinted>2007-02-01T20:13:41Z</cp:lastPrinted>
  <dcterms:created xsi:type="dcterms:W3CDTF">1997-07-14T17:54:53Z</dcterms:created>
  <dcterms:modified xsi:type="dcterms:W3CDTF">2007-02-04T05:51:33Z</dcterms:modified>
  <cp:category/>
  <cp:version/>
  <cp:contentType/>
  <cp:contentStatus/>
</cp:coreProperties>
</file>